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ИСПОЛНЕНИЕ\Материалы\"/>
    </mc:Choice>
  </mc:AlternateContent>
  <bookViews>
    <workbookView xWindow="0" yWindow="0" windowWidth="28800" windowHeight="12435" tabRatio="437"/>
  </bookViews>
  <sheets>
    <sheet name="Кред Муниципалам" sheetId="1" r:id="rId1"/>
  </sheets>
  <definedNames>
    <definedName name="Z_0C55342E_699F_443B_B93C_324BB5B87048_.wvu.Cols" localSheetId="0" hidden="1">'Кред Муниципалам'!#REF!</definedName>
    <definedName name="Z_0C55342E_699F_443B_B93C_324BB5B87048_.wvu.PrintTitles" localSheetId="0" hidden="1">'Кред Муниципалам'!$3:$4</definedName>
    <definedName name="Z_0C55342E_699F_443B_B93C_324BB5B87048_.wvu.Rows" localSheetId="0" hidden="1">'Кред Муниципалам'!#REF!</definedName>
    <definedName name="Z_188E101A_8B2D_4D76_9BBF_5EEB8873E4C6_.wvu.PrintTitles" localSheetId="0" hidden="1">'Кред Муниципалам'!$3:$4</definedName>
    <definedName name="Z_55E3C29D_AD85_4DAC_A2B0_55437E77B27F_.wvu.Cols" localSheetId="0" hidden="1">'Кред Муниципалам'!#REF!</definedName>
    <definedName name="Z_55E3C29D_AD85_4DAC_A2B0_55437E77B27F_.wvu.PrintTitles" localSheetId="0" hidden="1">'Кред Муниципалам'!$3:$4</definedName>
    <definedName name="Z_55E3C29D_AD85_4DAC_A2B0_55437E77B27F_.wvu.Rows" localSheetId="0" hidden="1">'Кред Муниципалам'!#REF!</definedName>
    <definedName name="Z_6164CB86_3E5F_4C95_9DFB_5AABCCB02321_.wvu.PrintTitles" localSheetId="0" hidden="1">'Кред Муниципалам'!$3:$4</definedName>
    <definedName name="Z_9F933947_B34B_4A07_90E3_71A0FF5462A0_.wvu.PrintTitles" localSheetId="0" hidden="1">'Кред Муниципалам'!$3:$4</definedName>
    <definedName name="Z_9F933947_B34B_4A07_90E3_71A0FF5462A0_.wvu.Rows" localSheetId="0" hidden="1">'Кред Муниципалам'!#REF!</definedName>
    <definedName name="Z_A5545E0E_2F1A_4684_B881_6C8D983930E8_.wvu.PrintTitles" localSheetId="0" hidden="1">'Кред Муниципалам'!$3:$4</definedName>
    <definedName name="Z_AB2A5135_E9E9_4DCE_9C17_6DFBD9E2C20B_.wvu.PrintTitles" localSheetId="0" hidden="1">'Кред Муниципалам'!$3:$4</definedName>
    <definedName name="Z_B6B1757F_010B_486E_A07A_20384AAAD2DE_.wvu.Cols" localSheetId="0" hidden="1">'Кред Муниципалам'!#REF!</definedName>
    <definedName name="Z_B6B1757F_010B_486E_A07A_20384AAAD2DE_.wvu.PrintTitles" localSheetId="0" hidden="1">'Кред Муниципалам'!$3:$4</definedName>
    <definedName name="Z_B6B1757F_010B_486E_A07A_20384AAAD2DE_.wvu.Rows" localSheetId="0" hidden="1">'Кред Муниципалам'!#REF!</definedName>
    <definedName name="_xlnm.Print_Titles" localSheetId="0">'Кред Муниципалам'!$3:$4</definedName>
  </definedNames>
  <calcPr calcId="152511"/>
  <customWorkbookViews>
    <customWorkbookView name="smirnov - Личное представление" guid="{6164CB86-3E5F-4C95-9DFB-5AABCCB02321}" mergeInterval="0" personalView="1" maximized="1" xWindow="1" yWindow="1" windowWidth="1916" windowHeight="804" tabRatio="437" activeSheetId="2"/>
    <customWorkbookView name="Merkulova - Личное представление" guid="{55E3C29D-AD85-4DAC-A2B0-55437E77B27F}" mergeInterval="0" personalView="1" maximized="1" xWindow="1" yWindow="1" windowWidth="1440" windowHeight="679" tabRatio="784" activeSheetId="2"/>
    <customWorkbookView name="Екатерина Николаевна Фролова - Личное представление" guid="{B6B1757F-010B-486E-A07A-20384AAAD2DE}" mergeInterval="0" personalView="1" maximized="1" xWindow="1" yWindow="1" windowWidth="1436" windowHeight="670" tabRatio="784" activeSheetId="2"/>
    <customWorkbookView name="Светлана Валерьевна Шестакова - Личное представление" guid="{0C55342E-699F-443B-B93C-324BB5B87048}" mergeInterval="0" personalView="1" maximized="1" windowWidth="1436" windowHeight="675" tabRatio="437" activeSheetId="2"/>
    <customWorkbookView name="Глаголева - Личное представление" guid="{81101708-0012-45ED-A51A-9A810688817D}" mergeInterval="0" personalView="1" maximized="1" windowWidth="1411" windowHeight="660" tabRatio="437" activeSheetId="3"/>
    <customWorkbookView name="Попова Ю.А. - Личное представление" guid="{9F933947-B34B-4A07-90E3-71A0FF5462A0}" mergeInterval="0" personalView="1" maximized="1" windowWidth="1436" windowHeight="655" tabRatio="437" activeSheetId="2"/>
    <customWorkbookView name="daniluk - Личное представление" guid="{A5545E0E-2F1A-4684-B881-6C8D983930E8}" mergeInterval="0" personalView="1" maximized="1" xWindow="1" yWindow="1" windowWidth="1916" windowHeight="850" tabRatio="437" activeSheetId="2"/>
    <customWorkbookView name="malinovskayaka - Личное представление" guid="{188E101A-8B2D-4D76-9BBF-5EEB8873E4C6}" mergeInterval="0" personalView="1" maximized="1" xWindow="1" yWindow="1" windowWidth="1916" windowHeight="850" tabRatio="437" activeSheetId="1"/>
  </customWorkbookViews>
</workbook>
</file>

<file path=xl/calcChain.xml><?xml version="1.0" encoding="utf-8"?>
<calcChain xmlns="http://schemas.openxmlformats.org/spreadsheetml/2006/main">
  <c r="Q44" i="1" l="1"/>
  <c r="Q45" i="1"/>
  <c r="L44" i="1"/>
  <c r="L45" i="1"/>
  <c r="S46" i="1"/>
  <c r="R46" i="1"/>
  <c r="P46" i="1"/>
  <c r="O46" i="1"/>
  <c r="N46" i="1"/>
  <c r="M46" i="1"/>
  <c r="J46" i="1"/>
  <c r="I46" i="1"/>
  <c r="H46" i="1"/>
  <c r="F46" i="1"/>
  <c r="L5" i="1"/>
  <c r="L6" i="1"/>
  <c r="Q25" i="1" l="1"/>
  <c r="Q39" i="1" l="1"/>
  <c r="L43" i="1"/>
  <c r="L42" i="1"/>
  <c r="L41" i="1"/>
  <c r="L46" i="1" l="1"/>
  <c r="K43" i="1"/>
  <c r="Q43" i="1" s="1"/>
  <c r="K42" i="1"/>
  <c r="Q42" i="1" s="1"/>
  <c r="K41" i="1"/>
  <c r="Q5" i="1"/>
  <c r="K46" i="1" l="1"/>
  <c r="Q41" i="1"/>
  <c r="Q46" i="1" s="1"/>
  <c r="F40" i="1" l="1"/>
  <c r="S40" i="1"/>
  <c r="R40" i="1"/>
  <c r="P40" i="1"/>
  <c r="O40" i="1"/>
  <c r="N40" i="1"/>
  <c r="Q38" i="1"/>
  <c r="M40" i="1"/>
  <c r="L39" i="1"/>
  <c r="L38" i="1"/>
  <c r="K40" i="1"/>
  <c r="J40" i="1"/>
  <c r="I40" i="1"/>
  <c r="H40" i="1"/>
  <c r="Q12" i="1"/>
  <c r="F7" i="1"/>
  <c r="Q37" i="1" l="1"/>
  <c r="L37" i="1"/>
  <c r="Q36" i="1"/>
  <c r="L36" i="1"/>
  <c r="L40" i="1" l="1"/>
  <c r="Q40" i="1"/>
  <c r="Q34" i="1" l="1"/>
  <c r="L34" i="1"/>
  <c r="I35" i="1"/>
  <c r="J35" i="1"/>
  <c r="K35" i="1"/>
  <c r="M35" i="1"/>
  <c r="N35" i="1"/>
  <c r="O35" i="1"/>
  <c r="P35" i="1"/>
  <c r="R35" i="1"/>
  <c r="S35" i="1"/>
  <c r="H35" i="1"/>
  <c r="F35" i="1"/>
  <c r="Q33" i="1" l="1"/>
  <c r="Q32" i="1"/>
  <c r="Q31" i="1"/>
  <c r="L33" i="1"/>
  <c r="L32" i="1"/>
  <c r="L31" i="1"/>
  <c r="L17" i="1"/>
  <c r="M17" i="1"/>
  <c r="L35" i="1" l="1"/>
  <c r="Q35" i="1"/>
  <c r="H30" i="1"/>
  <c r="H22" i="1"/>
  <c r="H19" i="1"/>
  <c r="H15" i="1"/>
  <c r="H7" i="1"/>
  <c r="I30" i="1"/>
  <c r="J30" i="1"/>
  <c r="K30" i="1"/>
  <c r="N30" i="1"/>
  <c r="O30" i="1"/>
  <c r="P30" i="1"/>
  <c r="R30" i="1"/>
  <c r="S30" i="1"/>
  <c r="F30" i="1"/>
  <c r="M5" i="1"/>
  <c r="M6" i="1"/>
  <c r="Q6" i="1"/>
  <c r="I7" i="1"/>
  <c r="J7" i="1"/>
  <c r="K7" i="1"/>
  <c r="N7" i="1"/>
  <c r="P7" i="1"/>
  <c r="R7" i="1"/>
  <c r="S7" i="1"/>
  <c r="L8" i="1"/>
  <c r="M8" i="1"/>
  <c r="Q8" i="1"/>
  <c r="L9" i="1"/>
  <c r="M9" i="1"/>
  <c r="Q9" i="1"/>
  <c r="L10" i="1"/>
  <c r="M10" i="1"/>
  <c r="Q10" i="1"/>
  <c r="R15" i="1"/>
  <c r="L11" i="1"/>
  <c r="M11" i="1"/>
  <c r="Q11" i="1"/>
  <c r="L12" i="1"/>
  <c r="M12" i="1"/>
  <c r="L13" i="1"/>
  <c r="M13" i="1"/>
  <c r="Q13" i="1"/>
  <c r="L14" i="1"/>
  <c r="M14" i="1"/>
  <c r="Q14" i="1"/>
  <c r="F15" i="1"/>
  <c r="I15" i="1"/>
  <c r="J15" i="1"/>
  <c r="K15" i="1"/>
  <c r="N15" i="1"/>
  <c r="O15" i="1"/>
  <c r="P15" i="1"/>
  <c r="S15" i="1"/>
  <c r="L16" i="1"/>
  <c r="M16" i="1"/>
  <c r="Q16" i="1"/>
  <c r="Q17" i="1"/>
  <c r="R19" i="1"/>
  <c r="L18" i="1"/>
  <c r="M18" i="1"/>
  <c r="Q18" i="1"/>
  <c r="F19" i="1"/>
  <c r="I19" i="1"/>
  <c r="J19" i="1"/>
  <c r="K19" i="1"/>
  <c r="N19" i="1"/>
  <c r="O19" i="1"/>
  <c r="P19" i="1"/>
  <c r="S19" i="1"/>
  <c r="L20" i="1"/>
  <c r="M20" i="1"/>
  <c r="Q20" i="1"/>
  <c r="L21" i="1"/>
  <c r="M21" i="1"/>
  <c r="Q21" i="1"/>
  <c r="S22" i="1"/>
  <c r="F22" i="1"/>
  <c r="I22" i="1"/>
  <c r="J22" i="1"/>
  <c r="K22" i="1"/>
  <c r="N22" i="1"/>
  <c r="O22" i="1"/>
  <c r="P22" i="1"/>
  <c r="R22" i="1"/>
  <c r="L23" i="1"/>
  <c r="M23" i="1"/>
  <c r="Q23" i="1"/>
  <c r="L24" i="1"/>
  <c r="M24" i="1"/>
  <c r="Q24" i="1"/>
  <c r="L25" i="1"/>
  <c r="M25" i="1"/>
  <c r="L26" i="1"/>
  <c r="M26" i="1"/>
  <c r="Q26" i="1"/>
  <c r="L27" i="1"/>
  <c r="M27" i="1"/>
  <c r="Q27" i="1"/>
  <c r="L28" i="1"/>
  <c r="M28" i="1"/>
  <c r="Q28" i="1"/>
  <c r="L29" i="1"/>
  <c r="M29" i="1"/>
  <c r="Q29" i="1"/>
  <c r="S47" i="1" l="1"/>
  <c r="P47" i="1"/>
  <c r="J47" i="1"/>
  <c r="H47" i="1"/>
  <c r="R47" i="1"/>
  <c r="F47" i="1"/>
  <c r="K47" i="1"/>
  <c r="I47" i="1"/>
  <c r="N47" i="1"/>
  <c r="L30" i="1"/>
  <c r="M30" i="1"/>
  <c r="M22" i="1"/>
  <c r="Q22" i="1"/>
  <c r="Q15" i="1"/>
  <c r="M15" i="1"/>
  <c r="Q30" i="1"/>
  <c r="M7" i="1"/>
  <c r="L19" i="1"/>
  <c r="Q7" i="1"/>
  <c r="L22" i="1"/>
  <c r="Q19" i="1"/>
  <c r="M19" i="1"/>
  <c r="L15" i="1"/>
  <c r="M47" i="1" l="1"/>
  <c r="Q47" i="1"/>
  <c r="L7" i="1" l="1"/>
  <c r="L47" i="1" s="1"/>
  <c r="O7" i="1"/>
  <c r="O47" i="1" s="1"/>
</calcChain>
</file>

<file path=xl/sharedStrings.xml><?xml version="1.0" encoding="utf-8"?>
<sst xmlns="http://schemas.openxmlformats.org/spreadsheetml/2006/main" count="167" uniqueCount="89">
  <si>
    <t>процентов</t>
  </si>
  <si>
    <t>х</t>
  </si>
  <si>
    <t>ВСЕГО :</t>
  </si>
  <si>
    <t>ИТОГО:</t>
  </si>
  <si>
    <t>на погашение муниципальных долговых обязательств</t>
  </si>
  <si>
    <t>ЗАТО Александровск</t>
  </si>
  <si>
    <t>на частичное финансирование дефицита бюджета</t>
  </si>
  <si>
    <t>от 16.12.2021 № 08-21</t>
  </si>
  <si>
    <t>ЗАТО г. Североморск</t>
  </si>
  <si>
    <t>от 30.11.2021 № 07-21</t>
  </si>
  <si>
    <t>г. Полярные Зори</t>
  </si>
  <si>
    <t>от 30.11.2021 № 06-21</t>
  </si>
  <si>
    <t>Ковдорский район</t>
  </si>
  <si>
    <t>от 30.11.2021 № 04-21</t>
  </si>
  <si>
    <t>Кандалакшский район</t>
  </si>
  <si>
    <t>от 18.10.2021 № 03-21</t>
  </si>
  <si>
    <t>г. Мончегорск</t>
  </si>
  <si>
    <t>от 21.06.2021 № 02-21</t>
  </si>
  <si>
    <t>от 12.05.2021 № 01-21</t>
  </si>
  <si>
    <t>2021</t>
  </si>
  <si>
    <t>Печенгский район</t>
  </si>
  <si>
    <t>ЗАТО г. Заозерск</t>
  </si>
  <si>
    <t>Терский район</t>
  </si>
  <si>
    <t>на частичное финансирование дефицита местного бюджета</t>
  </si>
  <si>
    <t>г. Оленегорск</t>
  </si>
  <si>
    <t>2020</t>
  </si>
  <si>
    <t>ЗАТО г.Заозерск</t>
  </si>
  <si>
    <t>2019</t>
  </si>
  <si>
    <t>от 16.11.2018 № 10-18</t>
  </si>
  <si>
    <t>от 16.11.2018 № 09-18</t>
  </si>
  <si>
    <t>от 12.11.2018 № 08-18</t>
  </si>
  <si>
    <t xml:space="preserve">от 12.11.2018 № 07-18 </t>
  </si>
  <si>
    <t>от 02.07.2018 № 03-18</t>
  </si>
  <si>
    <t>от 02.07.2018 № 02-18</t>
  </si>
  <si>
    <t>от 12.04.2018 № 01-18</t>
  </si>
  <si>
    <t>2018</t>
  </si>
  <si>
    <t>от 24.12.2015 № 14-15</t>
  </si>
  <si>
    <t>гп Кандалакша Кандалагшского района</t>
  </si>
  <si>
    <t>по пени</t>
  </si>
  <si>
    <t xml:space="preserve">по процентам </t>
  </si>
  <si>
    <t>по основному долгу</t>
  </si>
  <si>
    <t>пени</t>
  </si>
  <si>
    <t>основной долг</t>
  </si>
  <si>
    <t xml:space="preserve"> пени</t>
  </si>
  <si>
    <t xml:space="preserve">процентов </t>
  </si>
  <si>
    <t>по процентам</t>
  </si>
  <si>
    <t>Задолженность на конец отчетного периода</t>
  </si>
  <si>
    <t>Погашено в отчетном периоде</t>
  </si>
  <si>
    <t xml:space="preserve">Начислено  </t>
  </si>
  <si>
    <t>Выделено в отчетном периоде</t>
  </si>
  <si>
    <t>Задолженность на начало отчетного года</t>
  </si>
  <si>
    <t>Ставка %</t>
  </si>
  <si>
    <t>Сумма кредита</t>
  </si>
  <si>
    <t>Дата погашения по договору (фактическое погашение)</t>
  </si>
  <si>
    <t>Цель предоставления кредита</t>
  </si>
  <si>
    <t>Дата и № договора</t>
  </si>
  <si>
    <t>Наименование муниципального образования</t>
  </si>
  <si>
    <t>Год</t>
  </si>
  <si>
    <t>(тыс. рублей)</t>
  </si>
  <si>
    <t>2022</t>
  </si>
  <si>
    <t>г. Кировск</t>
  </si>
  <si>
    <t>г. Апатиты</t>
  </si>
  <si>
    <t>от 08.07.2022 № 01-22</t>
  </si>
  <si>
    <t>от 08.07.2022 № 02-22</t>
  </si>
  <si>
    <t>от 08.07.2022 № 03-22</t>
  </si>
  <si>
    <t>20.06.2027</t>
  </si>
  <si>
    <t xml:space="preserve"> </t>
  </si>
  <si>
    <t>от 01.12.2022 № 04-22</t>
  </si>
  <si>
    <t>от 18.06.2020 № 03-20</t>
  </si>
  <si>
    <t>от 05.10.2020 № 05-20</t>
  </si>
  <si>
    <t>от 06.11.2019 № 07-19</t>
  </si>
  <si>
    <t>от 06.11.2019 № 09-19</t>
  </si>
  <si>
    <t>от 06.11.2019 № 12-19</t>
  </si>
  <si>
    <t>2023</t>
  </si>
  <si>
    <t>от 02.03.2023 № 01-23</t>
  </si>
  <si>
    <t>от 18.04.2023 № 02-23</t>
  </si>
  <si>
    <t>от 15.12.2015 № 13-15</t>
  </si>
  <si>
    <t>от 09.11.2023 № 04-23</t>
  </si>
  <si>
    <t>от 09.11.2023 № 05-23</t>
  </si>
  <si>
    <t>2024</t>
  </si>
  <si>
    <t>от 08.04.2024 № 01-24</t>
  </si>
  <si>
    <t>от 15.08.2024 № 02-24</t>
  </si>
  <si>
    <t>от 24.09.2024 № 03-24</t>
  </si>
  <si>
    <t>09.04.2027</t>
  </si>
  <si>
    <t>15.07.2027</t>
  </si>
  <si>
    <t>10.09.2027</t>
  </si>
  <si>
    <t>ОТЧЕТ
 о предоставлении из областного бюджета бюджетных кредитов местным бюджетам с учетом задолженности по ранее предоставленным кредитам (до начала отчетного года)
по состоянию на 1 января 2025 года</t>
  </si>
  <si>
    <t>от 05.12.2024 № 04-24</t>
  </si>
  <si>
    <t>от 05.12.2024 № 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</si>
</sst>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d/m/yy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Arial Cy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sz val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46">
    <xf numFmtId="0" fontId="0" fillId="0" borderId="0" xfId="0"/>
    <xf numFmtId="0" fontId="5" fillId="0" borderId="0" xfId="1" applyFont="1" applyFill="1"/>
    <xf numFmtId="164" fontId="5" fillId="0" borderId="0" xfId="1" applyNumberFormat="1" applyFont="1" applyFill="1" applyBorder="1"/>
    <xf numFmtId="164" fontId="5" fillId="0" borderId="0" xfId="1" applyNumberFormat="1" applyFont="1" applyFill="1"/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wrapText="1"/>
    </xf>
    <xf numFmtId="14" fontId="5" fillId="0" borderId="0" xfId="1" applyNumberFormat="1" applyFont="1" applyFill="1" applyAlignment="1">
      <alignment horizontal="center"/>
    </xf>
    <xf numFmtId="14" fontId="5" fillId="0" borderId="0" xfId="1" applyNumberFormat="1" applyFont="1" applyFill="1"/>
    <xf numFmtId="49" fontId="5" fillId="0" borderId="0" xfId="1" applyNumberFormat="1" applyFont="1" applyFill="1"/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Alignment="1">
      <alignment horizontal="left" wrapText="1"/>
    </xf>
    <xf numFmtId="164" fontId="5" fillId="0" borderId="0" xfId="1" applyNumberFormat="1" applyFont="1" applyFill="1" applyAlignment="1">
      <alignment wrapText="1"/>
    </xf>
    <xf numFmtId="14" fontId="5" fillId="0" borderId="0" xfId="1" applyNumberFormat="1" applyFont="1" applyFill="1" applyAlignment="1">
      <alignment wrapText="1"/>
    </xf>
    <xf numFmtId="49" fontId="2" fillId="0" borderId="0" xfId="1" applyNumberFormat="1" applyFont="1" applyFill="1" applyAlignment="1">
      <alignment horizontal="left"/>
    </xf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14" fontId="5" fillId="0" borderId="0" xfId="1" applyNumberFormat="1" applyFont="1" applyFill="1" applyBorder="1" applyAlignment="1">
      <alignment wrapText="1"/>
    </xf>
    <xf numFmtId="49" fontId="5" fillId="0" borderId="0" xfId="1" applyNumberFormat="1" applyFont="1" applyFill="1" applyBorder="1"/>
    <xf numFmtId="49" fontId="5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left" wrapText="1"/>
    </xf>
    <xf numFmtId="164" fontId="5" fillId="0" borderId="0" xfId="1" applyNumberFormat="1" applyFont="1" applyFill="1" applyBorder="1" applyAlignment="1">
      <alignment horizontal="center" wrapText="1"/>
    </xf>
    <xf numFmtId="164" fontId="5" fillId="0" borderId="0" xfId="1" applyNumberFormat="1" applyFont="1" applyFill="1" applyBorder="1" applyAlignment="1">
      <alignment horizontal="center"/>
    </xf>
    <xf numFmtId="14" fontId="5" fillId="0" borderId="0" xfId="1" applyNumberFormat="1" applyFont="1" applyFill="1" applyBorder="1" applyAlignment="1">
      <alignment vertical="top" wrapText="1"/>
    </xf>
    <xf numFmtId="49" fontId="5" fillId="0" borderId="0" xfId="1" applyNumberFormat="1" applyFont="1" applyFill="1" applyBorder="1" applyAlignment="1">
      <alignment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4" fontId="5" fillId="0" borderId="0" xfId="1" applyNumberFormat="1" applyFont="1" applyFill="1" applyBorder="1" applyAlignment="1">
      <alignment horizontal="center" wrapText="1"/>
    </xf>
    <xf numFmtId="165" fontId="5" fillId="0" borderId="0" xfId="1" applyNumberFormat="1" applyFont="1" applyFill="1" applyBorder="1" applyAlignment="1">
      <alignment vertical="top" wrapText="1"/>
    </xf>
    <xf numFmtId="164" fontId="5" fillId="0" borderId="0" xfId="1" applyNumberFormat="1" applyFont="1" applyFill="1" applyBorder="1" applyAlignment="1">
      <alignment vertical="top" wrapText="1"/>
    </xf>
    <xf numFmtId="164" fontId="3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center" vertical="top" wrapText="1"/>
    </xf>
    <xf numFmtId="4" fontId="6" fillId="0" borderId="0" xfId="1" applyNumberFormat="1" applyFont="1" applyFill="1" applyBorder="1" applyAlignment="1">
      <alignment wrapText="1"/>
    </xf>
    <xf numFmtId="0" fontId="5" fillId="0" borderId="0" xfId="1" applyFont="1" applyFill="1" applyAlignment="1">
      <alignment horizontal="center" vertical="top" wrapText="1"/>
    </xf>
    <xf numFmtId="164" fontId="7" fillId="0" borderId="26" xfId="1" applyNumberFormat="1" applyFont="1" applyFill="1" applyBorder="1" applyAlignment="1">
      <alignment horizontal="right" vertical="center" wrapText="1"/>
    </xf>
    <xf numFmtId="164" fontId="7" fillId="0" borderId="26" xfId="1" applyNumberFormat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3" fillId="0" borderId="0" xfId="1" applyFont="1" applyFill="1"/>
    <xf numFmtId="164" fontId="3" fillId="0" borderId="25" xfId="1" applyNumberFormat="1" applyFont="1" applyFill="1" applyBorder="1" applyAlignment="1">
      <alignment horizontal="right" vertical="center" wrapText="1"/>
    </xf>
    <xf numFmtId="164" fontId="3" fillId="0" borderId="26" xfId="1" applyNumberFormat="1" applyFont="1" applyFill="1" applyBorder="1" applyAlignment="1">
      <alignment horizontal="right" vertical="center" wrapText="1"/>
    </xf>
    <xf numFmtId="164" fontId="3" fillId="0" borderId="26" xfId="1" applyNumberFormat="1" applyFont="1" applyFill="1" applyBorder="1" applyAlignment="1">
      <alignment horizontal="center" vertical="center" wrapText="1"/>
    </xf>
    <xf numFmtId="14" fontId="3" fillId="0" borderId="26" xfId="1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7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right" vertical="center"/>
    </xf>
    <xf numFmtId="164" fontId="5" fillId="0" borderId="3" xfId="1" applyNumberFormat="1" applyFont="1" applyFill="1" applyBorder="1" applyAlignment="1">
      <alignment horizontal="right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24" xfId="0" applyNumberFormat="1" applyFont="1" applyFill="1" applyBorder="1" applyAlignment="1">
      <alignment horizontal="left" vertical="center" wrapText="1"/>
    </xf>
    <xf numFmtId="164" fontId="5" fillId="0" borderId="12" xfId="0" applyNumberFormat="1" applyFont="1" applyFill="1" applyBorder="1" applyAlignment="1">
      <alignment horizontal="right" vertical="center"/>
    </xf>
    <xf numFmtId="164" fontId="5" fillId="0" borderId="12" xfId="0" applyNumberFormat="1" applyFont="1" applyFill="1" applyBorder="1" applyAlignment="1">
      <alignment horizontal="center" vertical="center"/>
    </xf>
    <xf numFmtId="14" fontId="5" fillId="0" borderId="12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23" xfId="0" applyNumberFormat="1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left" vertical="center" wrapText="1"/>
    </xf>
    <xf numFmtId="164" fontId="3" fillId="0" borderId="30" xfId="1" applyNumberFormat="1" applyFont="1" applyFill="1" applyBorder="1" applyAlignment="1">
      <alignment horizontal="right" vertical="center" wrapText="1"/>
    </xf>
    <xf numFmtId="164" fontId="3" fillId="0" borderId="15" xfId="1" applyNumberFormat="1" applyFont="1" applyFill="1" applyBorder="1" applyAlignment="1">
      <alignment horizontal="right" vertical="center" wrapText="1"/>
    </xf>
    <xf numFmtId="164" fontId="3" fillId="0" borderId="15" xfId="1" applyNumberFormat="1" applyFont="1" applyFill="1" applyBorder="1" applyAlignment="1">
      <alignment horizontal="center" vertical="center" wrapText="1"/>
    </xf>
    <xf numFmtId="14" fontId="3" fillId="0" borderId="15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164" fontId="5" fillId="0" borderId="3" xfId="1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left" vertical="center" wrapText="1"/>
    </xf>
    <xf numFmtId="0" fontId="2" fillId="0" borderId="0" xfId="1" applyFont="1" applyFill="1"/>
    <xf numFmtId="4" fontId="5" fillId="0" borderId="5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right" vertical="center"/>
    </xf>
    <xf numFmtId="164" fontId="5" fillId="0" borderId="5" xfId="0" applyNumberFormat="1" applyFont="1" applyFill="1" applyBorder="1" applyAlignment="1">
      <alignment horizontal="center" vertical="center"/>
    </xf>
    <xf numFmtId="14" fontId="3" fillId="0" borderId="26" xfId="0" applyNumberFormat="1" applyFont="1" applyFill="1" applyBorder="1" applyAlignment="1">
      <alignment horizontal="center" vertical="center"/>
    </xf>
    <xf numFmtId="164" fontId="3" fillId="0" borderId="26" xfId="0" applyNumberFormat="1" applyFont="1" applyFill="1" applyBorder="1" applyAlignment="1">
      <alignment horizontal="right" vertical="center"/>
    </xf>
    <xf numFmtId="164" fontId="3" fillId="0" borderId="26" xfId="0" applyNumberFormat="1" applyFont="1" applyFill="1" applyBorder="1" applyAlignment="1">
      <alignment horizontal="center" vertical="center"/>
    </xf>
    <xf numFmtId="164" fontId="3" fillId="0" borderId="25" xfId="0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center" vertical="center" wrapText="1"/>
    </xf>
    <xf numFmtId="14" fontId="3" fillId="0" borderId="15" xfId="1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left" vertical="center" wrapText="1"/>
    </xf>
    <xf numFmtId="4" fontId="5" fillId="0" borderId="8" xfId="0" applyNumberFormat="1" applyFont="1" applyFill="1" applyBorder="1" applyAlignment="1">
      <alignment horizontal="left" vertical="center" wrapText="1"/>
    </xf>
    <xf numFmtId="4" fontId="5" fillId="0" borderId="19" xfId="0" applyNumberFormat="1" applyFont="1" applyFill="1" applyBorder="1" applyAlignment="1">
      <alignment horizontal="left" vertical="center" wrapText="1"/>
    </xf>
    <xf numFmtId="164" fontId="7" fillId="0" borderId="25" xfId="1" applyNumberFormat="1" applyFont="1" applyFill="1" applyBorder="1" applyAlignment="1">
      <alignment horizontal="right" vertical="center" wrapText="1"/>
    </xf>
    <xf numFmtId="164" fontId="5" fillId="0" borderId="7" xfId="1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164" fontId="5" fillId="0" borderId="12" xfId="1" applyNumberFormat="1" applyFont="1" applyFill="1" applyBorder="1" applyAlignment="1">
      <alignment horizontal="right" vertical="center" wrapText="1"/>
    </xf>
    <xf numFmtId="164" fontId="5" fillId="0" borderId="11" xfId="0" applyNumberFormat="1" applyFont="1" applyFill="1" applyBorder="1" applyAlignment="1">
      <alignment horizontal="right" vertical="center"/>
    </xf>
    <xf numFmtId="164" fontId="5" fillId="0" borderId="5" xfId="1" applyNumberFormat="1" applyFont="1" applyFill="1" applyBorder="1" applyAlignment="1">
      <alignment horizontal="right" vertical="center" wrapText="1"/>
    </xf>
    <xf numFmtId="164" fontId="5" fillId="0" borderId="6" xfId="0" applyNumberFormat="1" applyFont="1" applyFill="1" applyBorder="1" applyAlignment="1">
      <alignment horizontal="right" vertical="center"/>
    </xf>
    <xf numFmtId="164" fontId="5" fillId="0" borderId="7" xfId="0" applyNumberFormat="1" applyFont="1" applyFill="1" applyBorder="1" applyAlignment="1">
      <alignment horizontal="right" vertical="center"/>
    </xf>
    <xf numFmtId="4" fontId="5" fillId="0" borderId="36" xfId="0" applyNumberFormat="1" applyFont="1" applyFill="1" applyBorder="1" applyAlignment="1">
      <alignment horizontal="left" vertical="center" wrapText="1"/>
    </xf>
    <xf numFmtId="4" fontId="5" fillId="0" borderId="36" xfId="0" applyNumberFormat="1" applyFont="1" applyFill="1" applyBorder="1" applyAlignment="1">
      <alignment horizontal="center" vertical="center"/>
    </xf>
    <xf numFmtId="4" fontId="5" fillId="0" borderId="36" xfId="0" applyNumberFormat="1" applyFont="1" applyFill="1" applyBorder="1" applyAlignment="1">
      <alignment horizontal="center" vertical="center" wrapText="1"/>
    </xf>
    <xf numFmtId="14" fontId="5" fillId="0" borderId="36" xfId="0" applyNumberFormat="1" applyFont="1" applyFill="1" applyBorder="1" applyAlignment="1">
      <alignment horizontal="center" vertical="center"/>
    </xf>
    <xf numFmtId="164" fontId="5" fillId="0" borderId="36" xfId="0" applyNumberFormat="1" applyFont="1" applyFill="1" applyBorder="1" applyAlignment="1">
      <alignment horizontal="right" vertical="center"/>
    </xf>
    <xf numFmtId="164" fontId="5" fillId="0" borderId="36" xfId="1" applyNumberFormat="1" applyFont="1" applyFill="1" applyBorder="1" applyAlignment="1">
      <alignment horizontal="center" vertical="center" wrapText="1"/>
    </xf>
    <xf numFmtId="164" fontId="5" fillId="0" borderId="36" xfId="1" applyNumberFormat="1" applyFont="1" applyFill="1" applyBorder="1" applyAlignment="1">
      <alignment horizontal="right" vertical="center" wrapText="1"/>
    </xf>
    <xf numFmtId="164" fontId="5" fillId="0" borderId="37" xfId="1" applyNumberFormat="1" applyFont="1" applyFill="1" applyBorder="1" applyAlignment="1">
      <alignment horizontal="right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164" fontId="1" fillId="0" borderId="7" xfId="1" applyNumberFormat="1" applyFont="1" applyFill="1" applyBorder="1" applyAlignment="1">
      <alignment horizontal="center" vertical="center" wrapText="1"/>
    </xf>
    <xf numFmtId="14" fontId="3" fillId="0" borderId="9" xfId="1" applyNumberFormat="1" applyFont="1" applyFill="1" applyBorder="1" applyAlignment="1">
      <alignment horizontal="center" vertical="center" wrapText="1"/>
    </xf>
    <xf numFmtId="164" fontId="3" fillId="0" borderId="9" xfId="1" applyNumberFormat="1" applyFont="1" applyFill="1" applyBorder="1" applyAlignment="1">
      <alignment horizontal="right" vertical="center" wrapText="1"/>
    </xf>
    <xf numFmtId="164" fontId="3" fillId="0" borderId="9" xfId="1" applyNumberFormat="1" applyFont="1" applyFill="1" applyBorder="1" applyAlignment="1">
      <alignment horizontal="center" vertical="center" wrapText="1"/>
    </xf>
    <xf numFmtId="164" fontId="3" fillId="0" borderId="34" xfId="1" applyNumberFormat="1" applyFont="1" applyFill="1" applyBorder="1" applyAlignment="1">
      <alignment horizontal="right" vertical="center" wrapText="1"/>
    </xf>
    <xf numFmtId="4" fontId="9" fillId="0" borderId="0" xfId="1" applyNumberFormat="1" applyFont="1" applyFill="1" applyBorder="1" applyAlignment="1">
      <alignment wrapText="1"/>
    </xf>
    <xf numFmtId="0" fontId="3" fillId="0" borderId="3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49" fontId="3" fillId="0" borderId="22" xfId="1" applyNumberFormat="1" applyFont="1" applyFill="1" applyBorder="1" applyAlignment="1">
      <alignment horizontal="center" vertical="center" wrapText="1"/>
    </xf>
    <xf numFmtId="49" fontId="3" fillId="0" borderId="29" xfId="1" applyNumberFormat="1" applyFont="1" applyFill="1" applyBorder="1" applyAlignment="1">
      <alignment horizontal="right" vertical="center" wrapText="1"/>
    </xf>
    <xf numFmtId="49" fontId="3" fillId="0" borderId="28" xfId="1" applyNumberFormat="1" applyFont="1" applyFill="1" applyBorder="1" applyAlignment="1">
      <alignment horizontal="right" vertical="center" wrapText="1"/>
    </xf>
    <xf numFmtId="49" fontId="3" fillId="0" borderId="27" xfId="1" applyNumberFormat="1" applyFont="1" applyFill="1" applyBorder="1" applyAlignment="1">
      <alignment horizontal="right" vertical="center" wrapText="1"/>
    </xf>
    <xf numFmtId="49" fontId="3" fillId="0" borderId="32" xfId="1" applyNumberFormat="1" applyFont="1" applyFill="1" applyBorder="1" applyAlignment="1">
      <alignment horizontal="right" vertical="center" wrapText="1"/>
    </xf>
    <xf numFmtId="49" fontId="3" fillId="0" borderId="26" xfId="1" applyNumberFormat="1" applyFont="1" applyFill="1" applyBorder="1" applyAlignment="1">
      <alignment horizontal="right" vertical="center" wrapText="1"/>
    </xf>
    <xf numFmtId="49" fontId="3" fillId="0" borderId="20" xfId="1" applyNumberFormat="1" applyFont="1" applyFill="1" applyBorder="1" applyAlignment="1">
      <alignment horizontal="center" vertical="center" wrapText="1"/>
    </xf>
    <xf numFmtId="49" fontId="3" fillId="0" borderId="16" xfId="1" applyNumberFormat="1" applyFont="1" applyFill="1" applyBorder="1" applyAlignment="1">
      <alignment horizontal="right" vertical="center" wrapText="1"/>
    </xf>
    <xf numFmtId="49" fontId="3" fillId="0" borderId="0" xfId="1" applyNumberFormat="1" applyFont="1" applyFill="1" applyBorder="1" applyAlignment="1">
      <alignment horizontal="right" vertical="center" wrapText="1"/>
    </xf>
    <xf numFmtId="49" fontId="3" fillId="0" borderId="39" xfId="1" applyNumberFormat="1" applyFont="1" applyFill="1" applyBorder="1" applyAlignment="1">
      <alignment horizontal="right" vertical="center" wrapText="1"/>
    </xf>
    <xf numFmtId="49" fontId="3" fillId="0" borderId="21" xfId="1" applyNumberFormat="1" applyFont="1" applyFill="1" applyBorder="1" applyAlignment="1">
      <alignment horizontal="center" vertical="center" wrapText="1"/>
    </xf>
    <xf numFmtId="49" fontId="3" fillId="0" borderId="31" xfId="1" applyNumberFormat="1" applyFont="1" applyFill="1" applyBorder="1" applyAlignment="1">
      <alignment horizontal="right" vertical="center" wrapText="1"/>
    </xf>
    <xf numFmtId="49" fontId="3" fillId="0" borderId="18" xfId="1" applyNumberFormat="1" applyFont="1" applyFill="1" applyBorder="1" applyAlignment="1">
      <alignment horizontal="right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4" fontId="1" fillId="0" borderId="12" xfId="1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164" fontId="1" fillId="0" borderId="12" xfId="1" applyNumberFormat="1" applyFont="1" applyFill="1" applyBorder="1" applyAlignment="1">
      <alignment horizontal="center" vertical="center" wrapText="1"/>
    </xf>
    <xf numFmtId="164" fontId="1" fillId="0" borderId="11" xfId="1" applyNumberFormat="1" applyFont="1" applyFill="1" applyBorder="1" applyAlignment="1">
      <alignment horizontal="center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49" fontId="3" fillId="0" borderId="40" xfId="1" applyNumberFormat="1" applyFont="1" applyFill="1" applyBorder="1" applyAlignment="1">
      <alignment horizontal="center" vertical="center" wrapText="1"/>
    </xf>
    <xf numFmtId="49" fontId="3" fillId="0" borderId="38" xfId="1" applyNumberFormat="1" applyFont="1" applyFill="1" applyBorder="1" applyAlignment="1">
      <alignment horizontal="center" vertical="center" wrapText="1"/>
    </xf>
    <xf numFmtId="49" fontId="3" fillId="0" borderId="16" xfId="1" applyNumberFormat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right" vertical="center" wrapText="1"/>
    </xf>
    <xf numFmtId="0" fontId="7" fillId="0" borderId="28" xfId="1" applyFont="1" applyFill="1" applyBorder="1" applyAlignment="1">
      <alignment horizontal="right" vertical="center" wrapText="1"/>
    </xf>
    <xf numFmtId="0" fontId="7" fillId="0" borderId="27" xfId="1" applyFont="1" applyFill="1" applyBorder="1" applyAlignment="1">
      <alignment horizontal="right" vertical="center" wrapText="1"/>
    </xf>
    <xf numFmtId="49" fontId="5" fillId="0" borderId="0" xfId="1" applyNumberFormat="1" applyFont="1" applyFill="1" applyBorder="1" applyAlignment="1">
      <alignment vertical="center" wrapText="1"/>
    </xf>
    <xf numFmtId="49" fontId="9" fillId="0" borderId="0" xfId="1" applyNumberFormat="1" applyFont="1" applyFill="1" applyBorder="1" applyAlignment="1">
      <alignment wrapText="1"/>
    </xf>
    <xf numFmtId="164" fontId="9" fillId="0" borderId="0" xfId="1" applyNumberFormat="1" applyFont="1" applyFill="1" applyBorder="1" applyAlignment="1">
      <alignment wrapText="1"/>
    </xf>
    <xf numFmtId="49" fontId="9" fillId="0" borderId="0" xfId="1" applyNumberFormat="1" applyFont="1" applyFill="1" applyBorder="1" applyAlignment="1"/>
    <xf numFmtId="0" fontId="9" fillId="0" borderId="0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Форма от Минфина их вариант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5"/>
  <sheetViews>
    <sheetView tabSelected="1" zoomScale="60" zoomScaleNormal="80" zoomScaleSheetLayoutView="90" workbookViewId="0">
      <pane xSplit="5" topLeftCell="F1" activePane="topRight" state="frozen"/>
      <selection pane="topRight" activeCell="D49" sqref="D49"/>
    </sheetView>
  </sheetViews>
  <sheetFormatPr defaultColWidth="9.140625" defaultRowHeight="18.75" x14ac:dyDescent="0.3"/>
  <cols>
    <col min="1" max="1" width="9.140625" style="1"/>
    <col min="2" max="2" width="29.5703125" style="5" customWidth="1"/>
    <col min="3" max="3" width="29.85546875" style="4" customWidth="1"/>
    <col min="4" max="4" width="39.140625" style="1" customWidth="1"/>
    <col min="5" max="5" width="18.7109375" style="1" customWidth="1"/>
    <col min="6" max="6" width="18.5703125" style="3" customWidth="1"/>
    <col min="7" max="7" width="9.42578125" style="1" customWidth="1"/>
    <col min="8" max="8" width="19.28515625" style="3" customWidth="1"/>
    <col min="9" max="9" width="12.85546875" style="3" customWidth="1"/>
    <col min="10" max="10" width="7.85546875" style="3" customWidth="1"/>
    <col min="11" max="11" width="15.7109375" style="3" customWidth="1"/>
    <col min="12" max="12" width="12" style="3" customWidth="1"/>
    <col min="13" max="13" width="6.7109375" style="3" customWidth="1"/>
    <col min="14" max="14" width="16.140625" style="3" customWidth="1"/>
    <col min="15" max="15" width="11.5703125" style="3" customWidth="1"/>
    <col min="16" max="16" width="7.140625" style="3" customWidth="1"/>
    <col min="17" max="17" width="14.85546875" style="3" customWidth="1"/>
    <col min="18" max="18" width="13.85546875" style="3" customWidth="1"/>
    <col min="19" max="19" width="7.85546875" style="3" customWidth="1"/>
    <col min="20" max="16384" width="9.140625" style="1"/>
  </cols>
  <sheetData>
    <row r="1" spans="1:19" ht="65.25" customHeight="1" x14ac:dyDescent="0.3">
      <c r="A1" s="124" t="s">
        <v>86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</row>
    <row r="2" spans="1:19" ht="14.25" customHeight="1" thickBot="1" x14ac:dyDescent="0.35">
      <c r="R2" s="127" t="s">
        <v>58</v>
      </c>
      <c r="S2" s="127"/>
    </row>
    <row r="3" spans="1:19" s="68" customFormat="1" ht="48" customHeight="1" x14ac:dyDescent="0.25">
      <c r="A3" s="125" t="s">
        <v>57</v>
      </c>
      <c r="B3" s="133" t="s">
        <v>56</v>
      </c>
      <c r="C3" s="123" t="s">
        <v>55</v>
      </c>
      <c r="D3" s="123" t="s">
        <v>54</v>
      </c>
      <c r="E3" s="123" t="s">
        <v>53</v>
      </c>
      <c r="F3" s="130" t="s">
        <v>52</v>
      </c>
      <c r="G3" s="123" t="s">
        <v>51</v>
      </c>
      <c r="H3" s="123" t="s">
        <v>50</v>
      </c>
      <c r="I3" s="123"/>
      <c r="J3" s="123"/>
      <c r="K3" s="130" t="s">
        <v>49</v>
      </c>
      <c r="L3" s="123" t="s">
        <v>48</v>
      </c>
      <c r="M3" s="123"/>
      <c r="N3" s="128" t="s">
        <v>47</v>
      </c>
      <c r="O3" s="128"/>
      <c r="P3" s="128"/>
      <c r="Q3" s="130" t="s">
        <v>46</v>
      </c>
      <c r="R3" s="130"/>
      <c r="S3" s="131"/>
    </row>
    <row r="4" spans="1:19" s="68" customFormat="1" ht="62.25" customHeight="1" thickBot="1" x14ac:dyDescent="0.3">
      <c r="A4" s="126"/>
      <c r="B4" s="134"/>
      <c r="C4" s="129"/>
      <c r="D4" s="129"/>
      <c r="E4" s="129"/>
      <c r="F4" s="132"/>
      <c r="G4" s="129"/>
      <c r="H4" s="101" t="s">
        <v>40</v>
      </c>
      <c r="I4" s="101" t="s">
        <v>45</v>
      </c>
      <c r="J4" s="101" t="s">
        <v>38</v>
      </c>
      <c r="K4" s="132"/>
      <c r="L4" s="101" t="s">
        <v>44</v>
      </c>
      <c r="M4" s="101" t="s">
        <v>43</v>
      </c>
      <c r="N4" s="101" t="s">
        <v>42</v>
      </c>
      <c r="O4" s="101" t="s">
        <v>0</v>
      </c>
      <c r="P4" s="101" t="s">
        <v>41</v>
      </c>
      <c r="Q4" s="101" t="s">
        <v>40</v>
      </c>
      <c r="R4" s="101" t="s">
        <v>39</v>
      </c>
      <c r="S4" s="102" t="s">
        <v>38</v>
      </c>
    </row>
    <row r="5" spans="1:19" s="64" customFormat="1" ht="39.75" customHeight="1" x14ac:dyDescent="0.3">
      <c r="A5" s="108">
        <v>2015</v>
      </c>
      <c r="B5" s="93" t="s">
        <v>22</v>
      </c>
      <c r="C5" s="94" t="s">
        <v>76</v>
      </c>
      <c r="D5" s="95" t="s">
        <v>23</v>
      </c>
      <c r="E5" s="96">
        <v>47102</v>
      </c>
      <c r="F5" s="97">
        <v>5000</v>
      </c>
      <c r="G5" s="98">
        <v>0.1</v>
      </c>
      <c r="H5" s="97">
        <v>2196.6777400000001</v>
      </c>
      <c r="I5" s="99">
        <v>0</v>
      </c>
      <c r="J5" s="99">
        <v>0</v>
      </c>
      <c r="K5" s="99">
        <v>0</v>
      </c>
      <c r="L5" s="99">
        <f>O5</f>
        <v>2.0190800000000002</v>
      </c>
      <c r="M5" s="99">
        <f t="shared" ref="M5:M6" si="0">P5</f>
        <v>0</v>
      </c>
      <c r="N5" s="99">
        <v>500</v>
      </c>
      <c r="O5" s="99">
        <v>2.0190800000000002</v>
      </c>
      <c r="P5" s="99">
        <v>0</v>
      </c>
      <c r="Q5" s="99">
        <f>H5+K5-N5</f>
        <v>1696.6777400000001</v>
      </c>
      <c r="R5" s="99">
        <v>0</v>
      </c>
      <c r="S5" s="100">
        <v>0</v>
      </c>
    </row>
    <row r="6" spans="1:19" s="64" customFormat="1" ht="39.75" customHeight="1" thickBot="1" x14ac:dyDescent="0.35">
      <c r="A6" s="109"/>
      <c r="B6" s="67" t="s">
        <v>37</v>
      </c>
      <c r="C6" s="66" t="s">
        <v>36</v>
      </c>
      <c r="D6" s="52" t="s">
        <v>23</v>
      </c>
      <c r="E6" s="51">
        <v>47102</v>
      </c>
      <c r="F6" s="48">
        <v>30000</v>
      </c>
      <c r="G6" s="65">
        <v>0.1</v>
      </c>
      <c r="H6" s="48">
        <v>15000</v>
      </c>
      <c r="I6" s="49">
        <v>0</v>
      </c>
      <c r="J6" s="49">
        <v>0</v>
      </c>
      <c r="K6" s="49">
        <v>0</v>
      </c>
      <c r="L6" s="49">
        <f>O6</f>
        <v>13.303280000000001</v>
      </c>
      <c r="M6" s="49">
        <f t="shared" si="0"/>
        <v>0</v>
      </c>
      <c r="N6" s="49">
        <v>3000</v>
      </c>
      <c r="O6" s="49">
        <v>13.303280000000001</v>
      </c>
      <c r="P6" s="49">
        <v>0</v>
      </c>
      <c r="Q6" s="49">
        <f>H6+K6-N6</f>
        <v>12000</v>
      </c>
      <c r="R6" s="49">
        <v>0</v>
      </c>
      <c r="S6" s="86">
        <v>0</v>
      </c>
    </row>
    <row r="7" spans="1:19" s="37" customFormat="1" ht="27.75" customHeight="1" thickBot="1" x14ac:dyDescent="0.35">
      <c r="A7" s="111" t="s">
        <v>3</v>
      </c>
      <c r="B7" s="112"/>
      <c r="C7" s="112"/>
      <c r="D7" s="113"/>
      <c r="E7" s="63" t="s">
        <v>1</v>
      </c>
      <c r="F7" s="61">
        <f>SUM(F5:F6)</f>
        <v>35000</v>
      </c>
      <c r="G7" s="62" t="s">
        <v>1</v>
      </c>
      <c r="H7" s="61">
        <f t="shared" ref="H7:S7" si="1">SUM(H5:H6)</f>
        <v>17196.677739999999</v>
      </c>
      <c r="I7" s="61">
        <f t="shared" si="1"/>
        <v>0</v>
      </c>
      <c r="J7" s="61">
        <f t="shared" si="1"/>
        <v>0</v>
      </c>
      <c r="K7" s="61">
        <f t="shared" si="1"/>
        <v>0</v>
      </c>
      <c r="L7" s="61">
        <f t="shared" si="1"/>
        <v>15.322360000000002</v>
      </c>
      <c r="M7" s="61">
        <f t="shared" si="1"/>
        <v>0</v>
      </c>
      <c r="N7" s="61">
        <f t="shared" si="1"/>
        <v>3500</v>
      </c>
      <c r="O7" s="61">
        <f t="shared" si="1"/>
        <v>15.322360000000002</v>
      </c>
      <c r="P7" s="61">
        <f t="shared" si="1"/>
        <v>0</v>
      </c>
      <c r="Q7" s="61">
        <f t="shared" si="1"/>
        <v>13696.677739999999</v>
      </c>
      <c r="R7" s="61">
        <f t="shared" si="1"/>
        <v>0</v>
      </c>
      <c r="S7" s="60">
        <f t="shared" si="1"/>
        <v>0</v>
      </c>
    </row>
    <row r="8" spans="1:19" s="37" customFormat="1" ht="38.25" customHeight="1" x14ac:dyDescent="0.3">
      <c r="A8" s="116" t="s">
        <v>35</v>
      </c>
      <c r="B8" s="47" t="s">
        <v>12</v>
      </c>
      <c r="C8" s="46" t="s">
        <v>34</v>
      </c>
      <c r="D8" s="46" t="s">
        <v>4</v>
      </c>
      <c r="E8" s="45">
        <v>47102</v>
      </c>
      <c r="F8" s="42">
        <v>45800</v>
      </c>
      <c r="G8" s="44">
        <v>0.1</v>
      </c>
      <c r="H8" s="42">
        <v>22900</v>
      </c>
      <c r="I8" s="42">
        <v>0</v>
      </c>
      <c r="J8" s="42">
        <v>0</v>
      </c>
      <c r="K8" s="42">
        <v>0</v>
      </c>
      <c r="L8" s="42">
        <f t="shared" ref="L8:L14" si="2">O8</f>
        <v>22.624700000000001</v>
      </c>
      <c r="M8" s="42">
        <f t="shared" ref="M8:M14" si="3">P8</f>
        <v>0</v>
      </c>
      <c r="N8" s="42">
        <v>4580</v>
      </c>
      <c r="O8" s="42">
        <v>22.624700000000001</v>
      </c>
      <c r="P8" s="42">
        <v>0</v>
      </c>
      <c r="Q8" s="43">
        <f t="shared" ref="Q8:Q14" si="4">H8+K8-N8</f>
        <v>18320</v>
      </c>
      <c r="R8" s="42">
        <v>0</v>
      </c>
      <c r="S8" s="87">
        <v>0</v>
      </c>
    </row>
    <row r="9" spans="1:19" s="37" customFormat="1" ht="39" customHeight="1" x14ac:dyDescent="0.3">
      <c r="A9" s="110"/>
      <c r="B9" s="47" t="s">
        <v>16</v>
      </c>
      <c r="C9" s="46" t="s">
        <v>33</v>
      </c>
      <c r="D9" s="46" t="s">
        <v>4</v>
      </c>
      <c r="E9" s="45">
        <v>47102</v>
      </c>
      <c r="F9" s="42">
        <v>43000</v>
      </c>
      <c r="G9" s="44">
        <v>0.1</v>
      </c>
      <c r="H9" s="42">
        <v>21500</v>
      </c>
      <c r="I9" s="42">
        <v>0</v>
      </c>
      <c r="J9" s="42">
        <v>0</v>
      </c>
      <c r="K9" s="42">
        <v>0</v>
      </c>
      <c r="L9" s="42">
        <f t="shared" si="2"/>
        <v>21.19454</v>
      </c>
      <c r="M9" s="42">
        <f t="shared" si="3"/>
        <v>0</v>
      </c>
      <c r="N9" s="42">
        <v>4300</v>
      </c>
      <c r="O9" s="42">
        <v>21.19454</v>
      </c>
      <c r="P9" s="42">
        <v>0</v>
      </c>
      <c r="Q9" s="43">
        <f t="shared" si="4"/>
        <v>17200</v>
      </c>
      <c r="R9" s="42">
        <v>0</v>
      </c>
      <c r="S9" s="87">
        <v>0</v>
      </c>
    </row>
    <row r="10" spans="1:19" s="37" customFormat="1" ht="42.75" customHeight="1" x14ac:dyDescent="0.3">
      <c r="A10" s="110"/>
      <c r="B10" s="47" t="s">
        <v>20</v>
      </c>
      <c r="C10" s="46" t="s">
        <v>32</v>
      </c>
      <c r="D10" s="46" t="s">
        <v>4</v>
      </c>
      <c r="E10" s="45">
        <v>47102</v>
      </c>
      <c r="F10" s="42">
        <v>67900</v>
      </c>
      <c r="G10" s="44">
        <v>0.1</v>
      </c>
      <c r="H10" s="42">
        <v>33950</v>
      </c>
      <c r="I10" s="42">
        <v>0</v>
      </c>
      <c r="J10" s="42">
        <v>0</v>
      </c>
      <c r="K10" s="42">
        <v>0</v>
      </c>
      <c r="L10" s="42">
        <f t="shared" si="2"/>
        <v>29.033740000000002</v>
      </c>
      <c r="M10" s="42">
        <f t="shared" si="3"/>
        <v>0</v>
      </c>
      <c r="N10" s="42">
        <v>6790</v>
      </c>
      <c r="O10" s="42">
        <v>29.033740000000002</v>
      </c>
      <c r="P10" s="42">
        <v>0</v>
      </c>
      <c r="Q10" s="43">
        <f t="shared" si="4"/>
        <v>27160</v>
      </c>
      <c r="R10" s="42">
        <v>0</v>
      </c>
      <c r="S10" s="87">
        <v>0</v>
      </c>
    </row>
    <row r="11" spans="1:19" s="37" customFormat="1" ht="40.5" customHeight="1" x14ac:dyDescent="0.3">
      <c r="A11" s="110"/>
      <c r="B11" s="59" t="s">
        <v>12</v>
      </c>
      <c r="C11" s="46" t="s">
        <v>31</v>
      </c>
      <c r="D11" s="46" t="s">
        <v>4</v>
      </c>
      <c r="E11" s="45">
        <v>47102</v>
      </c>
      <c r="F11" s="42">
        <v>24622.667000000001</v>
      </c>
      <c r="G11" s="44">
        <v>0.1</v>
      </c>
      <c r="H11" s="42">
        <v>12311.333500000001</v>
      </c>
      <c r="I11" s="42">
        <v>0</v>
      </c>
      <c r="J11" s="42">
        <v>0</v>
      </c>
      <c r="K11" s="42">
        <v>0</v>
      </c>
      <c r="L11" s="42">
        <f t="shared" si="2"/>
        <v>12.16333</v>
      </c>
      <c r="M11" s="42">
        <f t="shared" si="3"/>
        <v>0</v>
      </c>
      <c r="N11" s="42">
        <v>2462.2667000000001</v>
      </c>
      <c r="O11" s="42">
        <v>12.16333</v>
      </c>
      <c r="P11" s="42">
        <v>0</v>
      </c>
      <c r="Q11" s="43">
        <f t="shared" si="4"/>
        <v>9849.0668000000005</v>
      </c>
      <c r="R11" s="42">
        <v>0</v>
      </c>
      <c r="S11" s="87">
        <v>0</v>
      </c>
    </row>
    <row r="12" spans="1:19" s="37" customFormat="1" ht="40.5" customHeight="1" x14ac:dyDescent="0.3">
      <c r="A12" s="110"/>
      <c r="B12" s="47" t="s">
        <v>16</v>
      </c>
      <c r="C12" s="46" t="s">
        <v>30</v>
      </c>
      <c r="D12" s="46" t="s">
        <v>4</v>
      </c>
      <c r="E12" s="45">
        <v>47102</v>
      </c>
      <c r="F12" s="42">
        <v>100000</v>
      </c>
      <c r="G12" s="44">
        <v>0.1</v>
      </c>
      <c r="H12" s="42">
        <v>50000</v>
      </c>
      <c r="I12" s="42">
        <v>0</v>
      </c>
      <c r="J12" s="42">
        <v>0</v>
      </c>
      <c r="K12" s="42">
        <v>0</v>
      </c>
      <c r="L12" s="42">
        <f t="shared" si="2"/>
        <v>49.289619999999999</v>
      </c>
      <c r="M12" s="42">
        <f t="shared" si="3"/>
        <v>0</v>
      </c>
      <c r="N12" s="42">
        <v>10000</v>
      </c>
      <c r="O12" s="42">
        <v>49.289619999999999</v>
      </c>
      <c r="P12" s="42">
        <v>0</v>
      </c>
      <c r="Q12" s="43">
        <f>H12+K12-N12</f>
        <v>40000</v>
      </c>
      <c r="R12" s="42">
        <v>0</v>
      </c>
      <c r="S12" s="87">
        <v>0</v>
      </c>
    </row>
    <row r="13" spans="1:19" s="37" customFormat="1" ht="38.25" customHeight="1" x14ac:dyDescent="0.3">
      <c r="A13" s="110"/>
      <c r="B13" s="47" t="s">
        <v>20</v>
      </c>
      <c r="C13" s="46" t="s">
        <v>29</v>
      </c>
      <c r="D13" s="46" t="s">
        <v>4</v>
      </c>
      <c r="E13" s="45">
        <v>47102</v>
      </c>
      <c r="F13" s="42">
        <v>40000</v>
      </c>
      <c r="G13" s="44">
        <v>0.1</v>
      </c>
      <c r="H13" s="42">
        <v>20000</v>
      </c>
      <c r="I13" s="42">
        <v>0</v>
      </c>
      <c r="J13" s="42">
        <v>0</v>
      </c>
      <c r="K13" s="42">
        <v>0</v>
      </c>
      <c r="L13" s="42">
        <f t="shared" si="2"/>
        <v>17.103829999999999</v>
      </c>
      <c r="M13" s="42">
        <f t="shared" si="3"/>
        <v>0</v>
      </c>
      <c r="N13" s="42">
        <v>4000</v>
      </c>
      <c r="O13" s="42">
        <v>17.103829999999999</v>
      </c>
      <c r="P13" s="42">
        <v>0</v>
      </c>
      <c r="Q13" s="43">
        <f t="shared" si="4"/>
        <v>16000</v>
      </c>
      <c r="R13" s="42">
        <v>0</v>
      </c>
      <c r="S13" s="87">
        <v>0</v>
      </c>
    </row>
    <row r="14" spans="1:19" s="37" customFormat="1" ht="38.25" customHeight="1" thickBot="1" x14ac:dyDescent="0.35">
      <c r="A14" s="110"/>
      <c r="B14" s="47" t="s">
        <v>16</v>
      </c>
      <c r="C14" s="46" t="s">
        <v>28</v>
      </c>
      <c r="D14" s="46" t="s">
        <v>4</v>
      </c>
      <c r="E14" s="45">
        <v>47102</v>
      </c>
      <c r="F14" s="42">
        <v>106000</v>
      </c>
      <c r="G14" s="44">
        <v>0.1</v>
      </c>
      <c r="H14" s="42">
        <v>53000</v>
      </c>
      <c r="I14" s="42">
        <v>0</v>
      </c>
      <c r="J14" s="42">
        <v>0</v>
      </c>
      <c r="K14" s="42">
        <v>0</v>
      </c>
      <c r="L14" s="42">
        <f t="shared" si="2"/>
        <v>52.246989999999997</v>
      </c>
      <c r="M14" s="42">
        <f t="shared" si="3"/>
        <v>0</v>
      </c>
      <c r="N14" s="42">
        <v>10600</v>
      </c>
      <c r="O14" s="42">
        <v>52.246989999999997</v>
      </c>
      <c r="P14" s="42">
        <v>0</v>
      </c>
      <c r="Q14" s="43">
        <f t="shared" si="4"/>
        <v>42400</v>
      </c>
      <c r="R14" s="42">
        <v>0</v>
      </c>
      <c r="S14" s="87">
        <v>0</v>
      </c>
    </row>
    <row r="15" spans="1:19" s="37" customFormat="1" ht="27.75" customHeight="1" thickBot="1" x14ac:dyDescent="0.35">
      <c r="A15" s="111" t="s">
        <v>3</v>
      </c>
      <c r="B15" s="112"/>
      <c r="C15" s="112"/>
      <c r="D15" s="113"/>
      <c r="E15" s="41" t="s">
        <v>1</v>
      </c>
      <c r="F15" s="39">
        <f>SUM(F8:F14)</f>
        <v>427322.66700000002</v>
      </c>
      <c r="G15" s="40" t="s">
        <v>1</v>
      </c>
      <c r="H15" s="39">
        <f t="shared" ref="H15:S15" si="5">SUM(H8:H14)</f>
        <v>213661.33350000001</v>
      </c>
      <c r="I15" s="39">
        <f t="shared" si="5"/>
        <v>0</v>
      </c>
      <c r="J15" s="39">
        <f t="shared" si="5"/>
        <v>0</v>
      </c>
      <c r="K15" s="39">
        <f t="shared" si="5"/>
        <v>0</v>
      </c>
      <c r="L15" s="39">
        <f t="shared" si="5"/>
        <v>203.65674999999999</v>
      </c>
      <c r="M15" s="39">
        <f t="shared" si="5"/>
        <v>0</v>
      </c>
      <c r="N15" s="39">
        <f t="shared" si="5"/>
        <v>42732.2667</v>
      </c>
      <c r="O15" s="39">
        <f t="shared" si="5"/>
        <v>203.65674999999999</v>
      </c>
      <c r="P15" s="39">
        <f t="shared" si="5"/>
        <v>0</v>
      </c>
      <c r="Q15" s="39">
        <f t="shared" si="5"/>
        <v>170929.0668</v>
      </c>
      <c r="R15" s="39">
        <f t="shared" si="5"/>
        <v>0</v>
      </c>
      <c r="S15" s="38">
        <f t="shared" si="5"/>
        <v>0</v>
      </c>
    </row>
    <row r="16" spans="1:19" s="37" customFormat="1" ht="39" customHeight="1" x14ac:dyDescent="0.3">
      <c r="A16" s="110" t="s">
        <v>27</v>
      </c>
      <c r="B16" s="47" t="s">
        <v>16</v>
      </c>
      <c r="C16" s="46" t="s">
        <v>70</v>
      </c>
      <c r="D16" s="46" t="s">
        <v>4</v>
      </c>
      <c r="E16" s="45">
        <v>45930</v>
      </c>
      <c r="F16" s="42">
        <v>158800</v>
      </c>
      <c r="G16" s="44">
        <v>0.1</v>
      </c>
      <c r="H16" s="42">
        <v>5558</v>
      </c>
      <c r="I16" s="42">
        <v>0</v>
      </c>
      <c r="J16" s="42">
        <v>0</v>
      </c>
      <c r="K16" s="42">
        <v>0</v>
      </c>
      <c r="L16" s="42">
        <f t="shared" ref="L16:L18" si="6">O16</f>
        <v>4.9267000000000003</v>
      </c>
      <c r="M16" s="42">
        <f t="shared" ref="M16:M18" si="7">P16</f>
        <v>0</v>
      </c>
      <c r="N16" s="42">
        <v>2382</v>
      </c>
      <c r="O16" s="42">
        <v>4.9267000000000003</v>
      </c>
      <c r="P16" s="42">
        <v>0</v>
      </c>
      <c r="Q16" s="43">
        <f t="shared" ref="Q16:Q18" si="8">H16+K16-N16</f>
        <v>3176</v>
      </c>
      <c r="R16" s="42">
        <v>0</v>
      </c>
      <c r="S16" s="87">
        <v>0</v>
      </c>
    </row>
    <row r="17" spans="1:19" s="37" customFormat="1" ht="39" customHeight="1" x14ac:dyDescent="0.3">
      <c r="A17" s="110"/>
      <c r="B17" s="59" t="s">
        <v>26</v>
      </c>
      <c r="C17" s="46" t="s">
        <v>71</v>
      </c>
      <c r="D17" s="46" t="s">
        <v>4</v>
      </c>
      <c r="E17" s="45">
        <v>45903</v>
      </c>
      <c r="F17" s="42">
        <v>13644</v>
      </c>
      <c r="G17" s="44">
        <v>0.1</v>
      </c>
      <c r="H17" s="42">
        <v>1432.6200000000003</v>
      </c>
      <c r="I17" s="42">
        <v>0</v>
      </c>
      <c r="J17" s="42">
        <v>0</v>
      </c>
      <c r="K17" s="42">
        <v>0</v>
      </c>
      <c r="L17" s="42">
        <f t="shared" si="6"/>
        <v>1.2682199999999999</v>
      </c>
      <c r="M17" s="42">
        <f t="shared" si="7"/>
        <v>0</v>
      </c>
      <c r="N17" s="42">
        <v>613.98</v>
      </c>
      <c r="O17" s="42">
        <v>1.2682199999999999</v>
      </c>
      <c r="P17" s="42">
        <v>0</v>
      </c>
      <c r="Q17" s="43">
        <f t="shared" si="8"/>
        <v>818.64000000000033</v>
      </c>
      <c r="R17" s="42">
        <v>0</v>
      </c>
      <c r="S17" s="87">
        <v>0</v>
      </c>
    </row>
    <row r="18" spans="1:19" s="37" customFormat="1" ht="39" customHeight="1" thickBot="1" x14ac:dyDescent="0.35">
      <c r="A18" s="110"/>
      <c r="B18" s="47" t="s">
        <v>5</v>
      </c>
      <c r="C18" s="46" t="s">
        <v>72</v>
      </c>
      <c r="D18" s="46" t="s">
        <v>4</v>
      </c>
      <c r="E18" s="45">
        <v>45930</v>
      </c>
      <c r="F18" s="42">
        <v>21750</v>
      </c>
      <c r="G18" s="44">
        <v>0.1</v>
      </c>
      <c r="H18" s="42">
        <v>1522.5</v>
      </c>
      <c r="I18" s="42">
        <v>0</v>
      </c>
      <c r="J18" s="42">
        <v>0</v>
      </c>
      <c r="K18" s="42">
        <v>0</v>
      </c>
      <c r="L18" s="42">
        <f t="shared" si="6"/>
        <v>1.3495699999999999</v>
      </c>
      <c r="M18" s="42">
        <f t="shared" si="7"/>
        <v>0</v>
      </c>
      <c r="N18" s="42">
        <v>652.5</v>
      </c>
      <c r="O18" s="42">
        <v>1.3495699999999999</v>
      </c>
      <c r="P18" s="42">
        <v>0</v>
      </c>
      <c r="Q18" s="43">
        <f t="shared" si="8"/>
        <v>870</v>
      </c>
      <c r="R18" s="42">
        <v>0</v>
      </c>
      <c r="S18" s="87">
        <v>0</v>
      </c>
    </row>
    <row r="19" spans="1:19" s="37" customFormat="1" ht="27.75" customHeight="1" thickBot="1" x14ac:dyDescent="0.35">
      <c r="A19" s="111" t="s">
        <v>3</v>
      </c>
      <c r="B19" s="112"/>
      <c r="C19" s="112"/>
      <c r="D19" s="113"/>
      <c r="E19" s="41" t="s">
        <v>66</v>
      </c>
      <c r="F19" s="39">
        <f>SUM(F16:F18)</f>
        <v>194194</v>
      </c>
      <c r="G19" s="40" t="s">
        <v>1</v>
      </c>
      <c r="H19" s="39">
        <f t="shared" ref="H19:S19" si="9">SUM(H16:H18)</f>
        <v>8513.1200000000008</v>
      </c>
      <c r="I19" s="39">
        <f t="shared" si="9"/>
        <v>0</v>
      </c>
      <c r="J19" s="39">
        <f t="shared" si="9"/>
        <v>0</v>
      </c>
      <c r="K19" s="39">
        <f t="shared" si="9"/>
        <v>0</v>
      </c>
      <c r="L19" s="39">
        <f t="shared" si="9"/>
        <v>7.5444899999999997</v>
      </c>
      <c r="M19" s="39">
        <f t="shared" si="9"/>
        <v>0</v>
      </c>
      <c r="N19" s="39">
        <f t="shared" si="9"/>
        <v>3648.48</v>
      </c>
      <c r="O19" s="39">
        <f t="shared" si="9"/>
        <v>7.5444899999999997</v>
      </c>
      <c r="P19" s="39">
        <f t="shared" si="9"/>
        <v>0</v>
      </c>
      <c r="Q19" s="39">
        <f t="shared" si="9"/>
        <v>4864.6400000000003</v>
      </c>
      <c r="R19" s="39">
        <f t="shared" si="9"/>
        <v>0</v>
      </c>
      <c r="S19" s="38">
        <f t="shared" si="9"/>
        <v>0</v>
      </c>
    </row>
    <row r="20" spans="1:19" s="37" customFormat="1" ht="39" customHeight="1" x14ac:dyDescent="0.3">
      <c r="A20" s="110" t="s">
        <v>25</v>
      </c>
      <c r="B20" s="47" t="s">
        <v>5</v>
      </c>
      <c r="C20" s="46" t="s">
        <v>68</v>
      </c>
      <c r="D20" s="46" t="s">
        <v>23</v>
      </c>
      <c r="E20" s="45">
        <v>45961</v>
      </c>
      <c r="F20" s="42">
        <v>8700</v>
      </c>
      <c r="G20" s="44">
        <v>0.1</v>
      </c>
      <c r="H20" s="42">
        <v>913.5</v>
      </c>
      <c r="I20" s="42">
        <v>0</v>
      </c>
      <c r="J20" s="42">
        <v>0</v>
      </c>
      <c r="K20" s="42">
        <v>0</v>
      </c>
      <c r="L20" s="42">
        <f t="shared" ref="L20:L21" si="10">O20</f>
        <v>0.83326999999999996</v>
      </c>
      <c r="M20" s="42">
        <f t="shared" ref="M20:M21" si="11">P20</f>
        <v>0</v>
      </c>
      <c r="N20" s="42">
        <v>391.5</v>
      </c>
      <c r="O20" s="42">
        <v>0.83326999999999996</v>
      </c>
      <c r="P20" s="42">
        <v>0</v>
      </c>
      <c r="Q20" s="43">
        <f t="shared" ref="Q20:Q21" si="12">H20+K20-N20</f>
        <v>522</v>
      </c>
      <c r="R20" s="42">
        <v>0</v>
      </c>
      <c r="S20" s="87">
        <v>0</v>
      </c>
    </row>
    <row r="21" spans="1:19" s="37" customFormat="1" ht="39" customHeight="1" thickBot="1" x14ac:dyDescent="0.35">
      <c r="A21" s="110"/>
      <c r="B21" s="47" t="s">
        <v>5</v>
      </c>
      <c r="C21" s="46" t="s">
        <v>69</v>
      </c>
      <c r="D21" s="46" t="s">
        <v>6</v>
      </c>
      <c r="E21" s="45">
        <v>45961</v>
      </c>
      <c r="F21" s="42">
        <v>28694</v>
      </c>
      <c r="G21" s="44">
        <v>0.1</v>
      </c>
      <c r="H21" s="42">
        <v>3012.8699999999985</v>
      </c>
      <c r="I21" s="42">
        <v>0</v>
      </c>
      <c r="J21" s="42">
        <v>0</v>
      </c>
      <c r="K21" s="42">
        <v>0</v>
      </c>
      <c r="L21" s="42">
        <f t="shared" si="10"/>
        <v>2.7482700000000002</v>
      </c>
      <c r="M21" s="42">
        <f t="shared" si="11"/>
        <v>0</v>
      </c>
      <c r="N21" s="42">
        <v>1291.23</v>
      </c>
      <c r="O21" s="42">
        <v>2.7482700000000002</v>
      </c>
      <c r="P21" s="42">
        <v>0</v>
      </c>
      <c r="Q21" s="43">
        <f t="shared" si="12"/>
        <v>1721.6399999999985</v>
      </c>
      <c r="R21" s="42">
        <v>0</v>
      </c>
      <c r="S21" s="87">
        <v>0</v>
      </c>
    </row>
    <row r="22" spans="1:19" s="37" customFormat="1" ht="27.75" customHeight="1" thickBot="1" x14ac:dyDescent="0.35">
      <c r="A22" s="111" t="s">
        <v>3</v>
      </c>
      <c r="B22" s="112"/>
      <c r="C22" s="112"/>
      <c r="D22" s="113"/>
      <c r="E22" s="41" t="s">
        <v>1</v>
      </c>
      <c r="F22" s="39">
        <f>SUM(F20:F21)</f>
        <v>37394</v>
      </c>
      <c r="G22" s="40" t="s">
        <v>1</v>
      </c>
      <c r="H22" s="39">
        <f t="shared" ref="H22:S22" si="13">SUM(H20:H21)</f>
        <v>3926.3699999999985</v>
      </c>
      <c r="I22" s="39">
        <f t="shared" si="13"/>
        <v>0</v>
      </c>
      <c r="J22" s="39">
        <f t="shared" si="13"/>
        <v>0</v>
      </c>
      <c r="K22" s="39">
        <f t="shared" si="13"/>
        <v>0</v>
      </c>
      <c r="L22" s="39">
        <f t="shared" si="13"/>
        <v>3.5815400000000004</v>
      </c>
      <c r="M22" s="39">
        <f t="shared" si="13"/>
        <v>0</v>
      </c>
      <c r="N22" s="39">
        <f t="shared" si="13"/>
        <v>1682.73</v>
      </c>
      <c r="O22" s="39">
        <f t="shared" si="13"/>
        <v>3.5815400000000004</v>
      </c>
      <c r="P22" s="39">
        <f t="shared" si="13"/>
        <v>0</v>
      </c>
      <c r="Q22" s="39">
        <f t="shared" si="13"/>
        <v>2243.6399999999985</v>
      </c>
      <c r="R22" s="39">
        <f t="shared" si="13"/>
        <v>0</v>
      </c>
      <c r="S22" s="38">
        <f t="shared" si="13"/>
        <v>0</v>
      </c>
    </row>
    <row r="23" spans="1:19" s="37" customFormat="1" ht="39" customHeight="1" x14ac:dyDescent="0.3">
      <c r="A23" s="116" t="s">
        <v>19</v>
      </c>
      <c r="B23" s="58" t="s">
        <v>10</v>
      </c>
      <c r="C23" s="57" t="s">
        <v>18</v>
      </c>
      <c r="D23" s="57" t="s">
        <v>4</v>
      </c>
      <c r="E23" s="56">
        <v>45392</v>
      </c>
      <c r="F23" s="54">
        <v>36000</v>
      </c>
      <c r="G23" s="55">
        <v>0.1</v>
      </c>
      <c r="H23" s="54">
        <v>36000</v>
      </c>
      <c r="I23" s="54">
        <v>0</v>
      </c>
      <c r="J23" s="54">
        <v>0</v>
      </c>
      <c r="K23" s="54">
        <v>0</v>
      </c>
      <c r="L23" s="54">
        <f t="shared" ref="L23:L29" si="14">O23</f>
        <v>9.8524600000000007</v>
      </c>
      <c r="M23" s="54">
        <f t="shared" ref="M23:M29" si="15">P23</f>
        <v>0</v>
      </c>
      <c r="N23" s="54">
        <v>36000</v>
      </c>
      <c r="O23" s="54">
        <v>9.8524600000000007</v>
      </c>
      <c r="P23" s="54">
        <v>0</v>
      </c>
      <c r="Q23" s="88">
        <f t="shared" ref="Q23:Q34" si="16">H23+K23-N23</f>
        <v>0</v>
      </c>
      <c r="R23" s="54">
        <v>0</v>
      </c>
      <c r="S23" s="89">
        <v>0</v>
      </c>
    </row>
    <row r="24" spans="1:19" s="37" customFormat="1" ht="39" customHeight="1" x14ac:dyDescent="0.3">
      <c r="A24" s="110"/>
      <c r="B24" s="47" t="s">
        <v>8</v>
      </c>
      <c r="C24" s="46" t="s">
        <v>17</v>
      </c>
      <c r="D24" s="46" t="s">
        <v>6</v>
      </c>
      <c r="E24" s="45">
        <v>45309</v>
      </c>
      <c r="F24" s="42">
        <v>30000</v>
      </c>
      <c r="G24" s="44">
        <v>0.1</v>
      </c>
      <c r="H24" s="42">
        <v>10000</v>
      </c>
      <c r="I24" s="42">
        <v>0</v>
      </c>
      <c r="J24" s="42">
        <v>0</v>
      </c>
      <c r="K24" s="42">
        <v>0</v>
      </c>
      <c r="L24" s="42">
        <f t="shared" si="14"/>
        <v>0.49180000000000001</v>
      </c>
      <c r="M24" s="42">
        <f t="shared" si="15"/>
        <v>0</v>
      </c>
      <c r="N24" s="42">
        <v>10000</v>
      </c>
      <c r="O24" s="42">
        <v>0.49180000000000001</v>
      </c>
      <c r="P24" s="42">
        <v>0</v>
      </c>
      <c r="Q24" s="43">
        <f t="shared" si="16"/>
        <v>0</v>
      </c>
      <c r="R24" s="42">
        <v>0</v>
      </c>
      <c r="S24" s="87">
        <v>0</v>
      </c>
    </row>
    <row r="25" spans="1:19" s="37" customFormat="1" ht="39" customHeight="1" x14ac:dyDescent="0.3">
      <c r="A25" s="110"/>
      <c r="B25" s="47" t="s">
        <v>16</v>
      </c>
      <c r="C25" s="46" t="s">
        <v>15</v>
      </c>
      <c r="D25" s="46" t="s">
        <v>4</v>
      </c>
      <c r="E25" s="45">
        <v>45566</v>
      </c>
      <c r="F25" s="42">
        <v>78900</v>
      </c>
      <c r="G25" s="44">
        <v>0.1</v>
      </c>
      <c r="H25" s="42">
        <v>78900</v>
      </c>
      <c r="I25" s="42">
        <v>0</v>
      </c>
      <c r="J25" s="42">
        <v>0</v>
      </c>
      <c r="K25" s="42">
        <v>0</v>
      </c>
      <c r="L25" s="42">
        <f t="shared" si="14"/>
        <v>58.204920000000001</v>
      </c>
      <c r="M25" s="42">
        <f t="shared" si="15"/>
        <v>0</v>
      </c>
      <c r="N25" s="42">
        <v>78900</v>
      </c>
      <c r="O25" s="42">
        <v>58.204920000000001</v>
      </c>
      <c r="P25" s="42">
        <v>0</v>
      </c>
      <c r="Q25" s="43">
        <f>H25+K25-N25</f>
        <v>0</v>
      </c>
      <c r="R25" s="42">
        <v>0</v>
      </c>
      <c r="S25" s="87">
        <v>0</v>
      </c>
    </row>
    <row r="26" spans="1:19" s="37" customFormat="1" ht="39" customHeight="1" x14ac:dyDescent="0.3">
      <c r="A26" s="110"/>
      <c r="B26" s="47" t="s">
        <v>14</v>
      </c>
      <c r="C26" s="46" t="s">
        <v>13</v>
      </c>
      <c r="D26" s="46" t="s">
        <v>4</v>
      </c>
      <c r="E26" s="45">
        <v>45616</v>
      </c>
      <c r="F26" s="42">
        <v>27800</v>
      </c>
      <c r="G26" s="44">
        <v>0.1</v>
      </c>
      <c r="H26" s="42">
        <v>27800</v>
      </c>
      <c r="I26" s="42">
        <v>0</v>
      </c>
      <c r="J26" s="42">
        <v>0</v>
      </c>
      <c r="K26" s="42">
        <v>0</v>
      </c>
      <c r="L26" s="42">
        <f t="shared" si="14"/>
        <v>23.242619999999999</v>
      </c>
      <c r="M26" s="42">
        <f t="shared" si="15"/>
        <v>0</v>
      </c>
      <c r="N26" s="42">
        <v>27800</v>
      </c>
      <c r="O26" s="42">
        <v>23.242619999999999</v>
      </c>
      <c r="P26" s="42">
        <v>0</v>
      </c>
      <c r="Q26" s="43">
        <f t="shared" si="16"/>
        <v>0</v>
      </c>
      <c r="R26" s="42">
        <v>0</v>
      </c>
      <c r="S26" s="87">
        <v>0</v>
      </c>
    </row>
    <row r="27" spans="1:19" s="37" customFormat="1" ht="39" customHeight="1" x14ac:dyDescent="0.3">
      <c r="A27" s="110"/>
      <c r="B27" s="47" t="s">
        <v>12</v>
      </c>
      <c r="C27" s="46" t="s">
        <v>11</v>
      </c>
      <c r="D27" s="46" t="s">
        <v>6</v>
      </c>
      <c r="E27" s="45">
        <v>45616</v>
      </c>
      <c r="F27" s="42">
        <v>15273</v>
      </c>
      <c r="G27" s="44">
        <v>0.1</v>
      </c>
      <c r="H27" s="42">
        <v>15273</v>
      </c>
      <c r="I27" s="42">
        <v>0</v>
      </c>
      <c r="J27" s="42">
        <v>0</v>
      </c>
      <c r="K27" s="42">
        <v>0</v>
      </c>
      <c r="L27" s="42">
        <f t="shared" si="14"/>
        <v>13.18652</v>
      </c>
      <c r="M27" s="42">
        <f t="shared" si="15"/>
        <v>0</v>
      </c>
      <c r="N27" s="42">
        <v>15273</v>
      </c>
      <c r="O27" s="42">
        <v>13.18652</v>
      </c>
      <c r="P27" s="42">
        <v>0</v>
      </c>
      <c r="Q27" s="43">
        <f t="shared" si="16"/>
        <v>0</v>
      </c>
      <c r="R27" s="42">
        <v>0</v>
      </c>
      <c r="S27" s="87">
        <v>0</v>
      </c>
    </row>
    <row r="28" spans="1:19" s="37" customFormat="1" ht="39" customHeight="1" x14ac:dyDescent="0.3">
      <c r="A28" s="110"/>
      <c r="B28" s="47" t="s">
        <v>10</v>
      </c>
      <c r="C28" s="46" t="s">
        <v>9</v>
      </c>
      <c r="D28" s="46" t="s">
        <v>4</v>
      </c>
      <c r="E28" s="45">
        <v>45616</v>
      </c>
      <c r="F28" s="42">
        <v>70000</v>
      </c>
      <c r="G28" s="44">
        <v>0.1</v>
      </c>
      <c r="H28" s="42">
        <v>70000</v>
      </c>
      <c r="I28" s="42">
        <v>0</v>
      </c>
      <c r="J28" s="42">
        <v>0</v>
      </c>
      <c r="K28" s="42">
        <v>0</v>
      </c>
      <c r="L28" s="42">
        <f t="shared" si="14"/>
        <v>61.775959999999998</v>
      </c>
      <c r="M28" s="42">
        <f t="shared" si="15"/>
        <v>0</v>
      </c>
      <c r="N28" s="42">
        <v>70000</v>
      </c>
      <c r="O28" s="42">
        <v>61.775959999999998</v>
      </c>
      <c r="P28" s="42">
        <v>0</v>
      </c>
      <c r="Q28" s="43">
        <f t="shared" si="16"/>
        <v>0</v>
      </c>
      <c r="R28" s="42">
        <v>0</v>
      </c>
      <c r="S28" s="87">
        <v>0</v>
      </c>
    </row>
    <row r="29" spans="1:19" s="37" customFormat="1" ht="39" customHeight="1" thickBot="1" x14ac:dyDescent="0.35">
      <c r="A29" s="110"/>
      <c r="B29" s="47" t="s">
        <v>8</v>
      </c>
      <c r="C29" s="46" t="s">
        <v>7</v>
      </c>
      <c r="D29" s="46" t="s">
        <v>6</v>
      </c>
      <c r="E29" s="45">
        <v>45309</v>
      </c>
      <c r="F29" s="42">
        <v>19600</v>
      </c>
      <c r="G29" s="44">
        <v>0.1</v>
      </c>
      <c r="H29" s="42">
        <v>19600</v>
      </c>
      <c r="I29" s="42">
        <v>0</v>
      </c>
      <c r="J29" s="42">
        <v>0</v>
      </c>
      <c r="K29" s="42">
        <v>0</v>
      </c>
      <c r="L29" s="42">
        <f t="shared" si="14"/>
        <v>0.96392999999999995</v>
      </c>
      <c r="M29" s="42">
        <f t="shared" si="15"/>
        <v>0</v>
      </c>
      <c r="N29" s="42">
        <v>19600</v>
      </c>
      <c r="O29" s="42">
        <v>0.96392999999999995</v>
      </c>
      <c r="P29" s="42">
        <v>0</v>
      </c>
      <c r="Q29" s="43">
        <f t="shared" si="16"/>
        <v>0</v>
      </c>
      <c r="R29" s="42">
        <v>0</v>
      </c>
      <c r="S29" s="87">
        <v>0</v>
      </c>
    </row>
    <row r="30" spans="1:19" s="37" customFormat="1" ht="24.75" customHeight="1" thickBot="1" x14ac:dyDescent="0.35">
      <c r="A30" s="114" t="s">
        <v>3</v>
      </c>
      <c r="B30" s="115"/>
      <c r="C30" s="115"/>
      <c r="D30" s="115"/>
      <c r="E30" s="73" t="s">
        <v>1</v>
      </c>
      <c r="F30" s="74">
        <f>SUM(F23:F29)</f>
        <v>277573</v>
      </c>
      <c r="G30" s="75" t="s">
        <v>1</v>
      </c>
      <c r="H30" s="74">
        <f t="shared" ref="H30:S30" si="17">SUM(H23:H29)</f>
        <v>257573</v>
      </c>
      <c r="I30" s="74">
        <f t="shared" si="17"/>
        <v>0</v>
      </c>
      <c r="J30" s="74">
        <f t="shared" si="17"/>
        <v>0</v>
      </c>
      <c r="K30" s="74">
        <f t="shared" si="17"/>
        <v>0</v>
      </c>
      <c r="L30" s="74">
        <f t="shared" si="17"/>
        <v>167.71821</v>
      </c>
      <c r="M30" s="74">
        <f t="shared" si="17"/>
        <v>0</v>
      </c>
      <c r="N30" s="74">
        <f t="shared" si="17"/>
        <v>257573</v>
      </c>
      <c r="O30" s="74">
        <f t="shared" si="17"/>
        <v>167.71821</v>
      </c>
      <c r="P30" s="74">
        <f t="shared" si="17"/>
        <v>0</v>
      </c>
      <c r="Q30" s="74">
        <f t="shared" si="17"/>
        <v>0</v>
      </c>
      <c r="R30" s="74">
        <f t="shared" si="17"/>
        <v>0</v>
      </c>
      <c r="S30" s="76">
        <f t="shared" si="17"/>
        <v>0</v>
      </c>
    </row>
    <row r="31" spans="1:19" s="37" customFormat="1" ht="39" customHeight="1" x14ac:dyDescent="0.3">
      <c r="A31" s="116" t="s">
        <v>59</v>
      </c>
      <c r="B31" s="58" t="s">
        <v>10</v>
      </c>
      <c r="C31" s="57" t="s">
        <v>62</v>
      </c>
      <c r="D31" s="57" t="s">
        <v>4</v>
      </c>
      <c r="E31" s="56" t="s">
        <v>65</v>
      </c>
      <c r="F31" s="54">
        <v>53400</v>
      </c>
      <c r="G31" s="55">
        <v>0.1</v>
      </c>
      <c r="H31" s="54">
        <v>53400</v>
      </c>
      <c r="I31" s="54">
        <v>0</v>
      </c>
      <c r="J31" s="54">
        <v>0</v>
      </c>
      <c r="K31" s="54">
        <v>0</v>
      </c>
      <c r="L31" s="54">
        <f>O31</f>
        <v>40.361690000000003</v>
      </c>
      <c r="M31" s="54">
        <v>0</v>
      </c>
      <c r="N31" s="54">
        <v>21360</v>
      </c>
      <c r="O31" s="54">
        <v>40.361690000000003</v>
      </c>
      <c r="P31" s="54">
        <v>0</v>
      </c>
      <c r="Q31" s="88">
        <f t="shared" si="16"/>
        <v>32040</v>
      </c>
      <c r="R31" s="54">
        <v>0</v>
      </c>
      <c r="S31" s="89">
        <v>0</v>
      </c>
    </row>
    <row r="32" spans="1:19" s="37" customFormat="1" ht="39" customHeight="1" x14ac:dyDescent="0.3">
      <c r="A32" s="110"/>
      <c r="B32" s="47" t="s">
        <v>60</v>
      </c>
      <c r="C32" s="46" t="s">
        <v>63</v>
      </c>
      <c r="D32" s="46" t="s">
        <v>4</v>
      </c>
      <c r="E32" s="45" t="s">
        <v>65</v>
      </c>
      <c r="F32" s="42">
        <v>203000</v>
      </c>
      <c r="G32" s="44">
        <v>0.1</v>
      </c>
      <c r="H32" s="42">
        <v>162400</v>
      </c>
      <c r="I32" s="42">
        <v>0</v>
      </c>
      <c r="J32" s="42">
        <v>0</v>
      </c>
      <c r="K32" s="42">
        <v>0</v>
      </c>
      <c r="L32" s="42">
        <f>O32</f>
        <v>140.65791999999999</v>
      </c>
      <c r="M32" s="42">
        <v>0</v>
      </c>
      <c r="N32" s="42">
        <v>40600</v>
      </c>
      <c r="O32" s="42">
        <v>140.65791999999999</v>
      </c>
      <c r="P32" s="42">
        <v>0</v>
      </c>
      <c r="Q32" s="43">
        <f t="shared" si="16"/>
        <v>121800</v>
      </c>
      <c r="R32" s="42">
        <v>0</v>
      </c>
      <c r="S32" s="87">
        <v>0</v>
      </c>
    </row>
    <row r="33" spans="1:19" s="37" customFormat="1" ht="39" customHeight="1" x14ac:dyDescent="0.3">
      <c r="A33" s="110"/>
      <c r="B33" s="59" t="s">
        <v>61</v>
      </c>
      <c r="C33" s="69" t="s">
        <v>64</v>
      </c>
      <c r="D33" s="69" t="s">
        <v>4</v>
      </c>
      <c r="E33" s="70" t="s">
        <v>65</v>
      </c>
      <c r="F33" s="71">
        <v>112000</v>
      </c>
      <c r="G33" s="72">
        <v>0.1</v>
      </c>
      <c r="H33" s="71">
        <v>89600</v>
      </c>
      <c r="I33" s="71">
        <v>0</v>
      </c>
      <c r="J33" s="71">
        <v>0</v>
      </c>
      <c r="K33" s="71">
        <v>0</v>
      </c>
      <c r="L33" s="71">
        <f>O33</f>
        <v>68.668850000000006</v>
      </c>
      <c r="M33" s="71">
        <v>0</v>
      </c>
      <c r="N33" s="71">
        <v>22400</v>
      </c>
      <c r="O33" s="71">
        <v>68.668850000000006</v>
      </c>
      <c r="P33" s="71">
        <v>0</v>
      </c>
      <c r="Q33" s="90">
        <f t="shared" si="16"/>
        <v>67200</v>
      </c>
      <c r="R33" s="71">
        <v>0</v>
      </c>
      <c r="S33" s="91">
        <v>0</v>
      </c>
    </row>
    <row r="34" spans="1:19" s="37" customFormat="1" ht="39" customHeight="1" thickBot="1" x14ac:dyDescent="0.35">
      <c r="A34" s="120"/>
      <c r="B34" s="47" t="s">
        <v>5</v>
      </c>
      <c r="C34" s="46" t="s">
        <v>67</v>
      </c>
      <c r="D34" s="46" t="s">
        <v>6</v>
      </c>
      <c r="E34" s="45">
        <v>45637</v>
      </c>
      <c r="F34" s="42">
        <v>44000</v>
      </c>
      <c r="G34" s="44">
        <v>0.1</v>
      </c>
      <c r="H34" s="42">
        <v>44000</v>
      </c>
      <c r="I34" s="42">
        <v>0</v>
      </c>
      <c r="J34" s="42">
        <v>0</v>
      </c>
      <c r="K34" s="42">
        <v>0</v>
      </c>
      <c r="L34" s="71">
        <f>O34</f>
        <v>41.35519</v>
      </c>
      <c r="M34" s="42">
        <v>0</v>
      </c>
      <c r="N34" s="42">
        <v>44000</v>
      </c>
      <c r="O34" s="42">
        <v>41.35519</v>
      </c>
      <c r="P34" s="42">
        <v>0</v>
      </c>
      <c r="Q34" s="90">
        <f t="shared" si="16"/>
        <v>0</v>
      </c>
      <c r="R34" s="42">
        <v>0</v>
      </c>
      <c r="S34" s="87">
        <v>0</v>
      </c>
    </row>
    <row r="35" spans="1:19" s="37" customFormat="1" ht="27.75" customHeight="1" thickBot="1" x14ac:dyDescent="0.35">
      <c r="A35" s="111" t="s">
        <v>3</v>
      </c>
      <c r="B35" s="112"/>
      <c r="C35" s="112"/>
      <c r="D35" s="113"/>
      <c r="E35" s="41" t="s">
        <v>1</v>
      </c>
      <c r="F35" s="39">
        <f>SUM(F31:F34)</f>
        <v>412400</v>
      </c>
      <c r="G35" s="40" t="s">
        <v>1</v>
      </c>
      <c r="H35" s="39">
        <f>SUM(H31:H34)</f>
        <v>349400</v>
      </c>
      <c r="I35" s="39">
        <f t="shared" ref="I35:S35" si="18">SUM(I31:I34)</f>
        <v>0</v>
      </c>
      <c r="J35" s="39">
        <f t="shared" si="18"/>
        <v>0</v>
      </c>
      <c r="K35" s="39">
        <f t="shared" si="18"/>
        <v>0</v>
      </c>
      <c r="L35" s="39">
        <f t="shared" si="18"/>
        <v>291.04365000000001</v>
      </c>
      <c r="M35" s="39">
        <f t="shared" si="18"/>
        <v>0</v>
      </c>
      <c r="N35" s="39">
        <f t="shared" si="18"/>
        <v>128360</v>
      </c>
      <c r="O35" s="39">
        <f t="shared" si="18"/>
        <v>291.04365000000001</v>
      </c>
      <c r="P35" s="39">
        <f t="shared" si="18"/>
        <v>0</v>
      </c>
      <c r="Q35" s="39">
        <f t="shared" si="18"/>
        <v>221040</v>
      </c>
      <c r="R35" s="39">
        <f t="shared" si="18"/>
        <v>0</v>
      </c>
      <c r="S35" s="38">
        <f t="shared" si="18"/>
        <v>0</v>
      </c>
    </row>
    <row r="36" spans="1:19" s="37" customFormat="1" ht="39" customHeight="1" x14ac:dyDescent="0.3">
      <c r="A36" s="116" t="s">
        <v>73</v>
      </c>
      <c r="B36" s="82" t="s">
        <v>24</v>
      </c>
      <c r="C36" s="57" t="s">
        <v>74</v>
      </c>
      <c r="D36" s="57" t="s">
        <v>4</v>
      </c>
      <c r="E36" s="56">
        <v>46801</v>
      </c>
      <c r="F36" s="54">
        <v>115000</v>
      </c>
      <c r="G36" s="55">
        <v>0.1</v>
      </c>
      <c r="H36" s="54">
        <v>115000</v>
      </c>
      <c r="I36" s="54">
        <v>0</v>
      </c>
      <c r="J36" s="54">
        <v>0</v>
      </c>
      <c r="K36" s="54">
        <v>0</v>
      </c>
      <c r="L36" s="54">
        <f>O36</f>
        <v>115</v>
      </c>
      <c r="M36" s="54">
        <v>0</v>
      </c>
      <c r="N36" s="54">
        <v>0</v>
      </c>
      <c r="O36" s="54">
        <v>115</v>
      </c>
      <c r="P36" s="54">
        <v>0</v>
      </c>
      <c r="Q36" s="88">
        <f t="shared" ref="Q36:Q38" si="19">H36+K36-N36</f>
        <v>115000</v>
      </c>
      <c r="R36" s="54">
        <v>0</v>
      </c>
      <c r="S36" s="89">
        <v>0</v>
      </c>
    </row>
    <row r="37" spans="1:19" s="37" customFormat="1" ht="39" customHeight="1" x14ac:dyDescent="0.3">
      <c r="A37" s="110"/>
      <c r="B37" s="83" t="s">
        <v>10</v>
      </c>
      <c r="C37" s="46" t="s">
        <v>75</v>
      </c>
      <c r="D37" s="46" t="s">
        <v>4</v>
      </c>
      <c r="E37" s="45">
        <v>45767</v>
      </c>
      <c r="F37" s="42">
        <v>35000</v>
      </c>
      <c r="G37" s="44">
        <v>0.1</v>
      </c>
      <c r="H37" s="42">
        <v>35000</v>
      </c>
      <c r="I37" s="42">
        <v>0</v>
      </c>
      <c r="J37" s="42">
        <v>0</v>
      </c>
      <c r="K37" s="42">
        <v>0</v>
      </c>
      <c r="L37" s="42">
        <f>O37</f>
        <v>35</v>
      </c>
      <c r="M37" s="42">
        <v>0</v>
      </c>
      <c r="N37" s="42">
        <v>0</v>
      </c>
      <c r="O37" s="42">
        <v>35</v>
      </c>
      <c r="P37" s="42">
        <v>0</v>
      </c>
      <c r="Q37" s="43">
        <f t="shared" si="19"/>
        <v>35000</v>
      </c>
      <c r="R37" s="42">
        <v>0</v>
      </c>
      <c r="S37" s="87">
        <v>0</v>
      </c>
    </row>
    <row r="38" spans="1:19" s="37" customFormat="1" ht="39" customHeight="1" x14ac:dyDescent="0.3">
      <c r="A38" s="110"/>
      <c r="B38" s="84" t="s">
        <v>21</v>
      </c>
      <c r="C38" s="46" t="s">
        <v>77</v>
      </c>
      <c r="D38" s="46" t="s">
        <v>4</v>
      </c>
      <c r="E38" s="45">
        <v>45964</v>
      </c>
      <c r="F38" s="42">
        <v>8500</v>
      </c>
      <c r="G38" s="44">
        <v>0.1</v>
      </c>
      <c r="H38" s="42">
        <v>8500</v>
      </c>
      <c r="I38" s="42">
        <v>0</v>
      </c>
      <c r="J38" s="42">
        <v>0</v>
      </c>
      <c r="K38" s="42">
        <v>0</v>
      </c>
      <c r="L38" s="71">
        <f>O38</f>
        <v>8.5</v>
      </c>
      <c r="M38" s="42">
        <v>0</v>
      </c>
      <c r="N38" s="42">
        <v>0</v>
      </c>
      <c r="O38" s="42">
        <v>8.5</v>
      </c>
      <c r="P38" s="42">
        <v>0</v>
      </c>
      <c r="Q38" s="43">
        <f t="shared" si="19"/>
        <v>8500</v>
      </c>
      <c r="R38" s="42">
        <v>0</v>
      </c>
      <c r="S38" s="87">
        <v>0</v>
      </c>
    </row>
    <row r="39" spans="1:19" s="37" customFormat="1" ht="39" customHeight="1" thickBot="1" x14ac:dyDescent="0.35">
      <c r="A39" s="120"/>
      <c r="B39" s="53" t="s">
        <v>16</v>
      </c>
      <c r="C39" s="52" t="s">
        <v>78</v>
      </c>
      <c r="D39" s="52" t="s">
        <v>4</v>
      </c>
      <c r="E39" s="51">
        <v>47060</v>
      </c>
      <c r="F39" s="48">
        <v>40333.85</v>
      </c>
      <c r="G39" s="50">
        <v>0.1</v>
      </c>
      <c r="H39" s="48">
        <v>40333.85</v>
      </c>
      <c r="I39" s="48">
        <v>0</v>
      </c>
      <c r="J39" s="48">
        <v>0</v>
      </c>
      <c r="K39" s="48">
        <v>0</v>
      </c>
      <c r="L39" s="48">
        <f>O39</f>
        <v>40.333849999999998</v>
      </c>
      <c r="M39" s="48">
        <v>0</v>
      </c>
      <c r="N39" s="48">
        <v>0</v>
      </c>
      <c r="O39" s="48">
        <v>40.333849999999998</v>
      </c>
      <c r="P39" s="48">
        <v>0</v>
      </c>
      <c r="Q39" s="49">
        <f>H39+K39-N39</f>
        <v>40333.85</v>
      </c>
      <c r="R39" s="48">
        <v>0</v>
      </c>
      <c r="S39" s="92">
        <v>0</v>
      </c>
    </row>
    <row r="40" spans="1:19" s="37" customFormat="1" ht="27.75" customHeight="1" thickBot="1" x14ac:dyDescent="0.35">
      <c r="A40" s="117" t="s">
        <v>3</v>
      </c>
      <c r="B40" s="118"/>
      <c r="C40" s="118"/>
      <c r="D40" s="119"/>
      <c r="E40" s="103" t="s">
        <v>1</v>
      </c>
      <c r="F40" s="104">
        <f>SUM(F36:F39)</f>
        <v>198833.85</v>
      </c>
      <c r="G40" s="105" t="s">
        <v>1</v>
      </c>
      <c r="H40" s="104">
        <f t="shared" ref="H40:S40" si="20">SUM(H36:H39)</f>
        <v>198833.85</v>
      </c>
      <c r="I40" s="104">
        <f t="shared" si="20"/>
        <v>0</v>
      </c>
      <c r="J40" s="104">
        <f t="shared" si="20"/>
        <v>0</v>
      </c>
      <c r="K40" s="104">
        <f t="shared" si="20"/>
        <v>0</v>
      </c>
      <c r="L40" s="104">
        <f t="shared" si="20"/>
        <v>198.83384999999998</v>
      </c>
      <c r="M40" s="104">
        <f t="shared" si="20"/>
        <v>0</v>
      </c>
      <c r="N40" s="104">
        <f t="shared" si="20"/>
        <v>0</v>
      </c>
      <c r="O40" s="104">
        <f t="shared" si="20"/>
        <v>198.83384999999998</v>
      </c>
      <c r="P40" s="104">
        <f t="shared" si="20"/>
        <v>0</v>
      </c>
      <c r="Q40" s="104">
        <f t="shared" si="20"/>
        <v>198833.85</v>
      </c>
      <c r="R40" s="104">
        <f t="shared" si="20"/>
        <v>0</v>
      </c>
      <c r="S40" s="106">
        <f t="shared" si="20"/>
        <v>0</v>
      </c>
    </row>
    <row r="41" spans="1:19" s="37" customFormat="1" ht="39.6" customHeight="1" x14ac:dyDescent="0.3">
      <c r="A41" s="135" t="s">
        <v>79</v>
      </c>
      <c r="B41" s="58" t="s">
        <v>10</v>
      </c>
      <c r="C41" s="57" t="s">
        <v>80</v>
      </c>
      <c r="D41" s="57" t="s">
        <v>4</v>
      </c>
      <c r="E41" s="56" t="s">
        <v>83</v>
      </c>
      <c r="F41" s="54">
        <v>36000</v>
      </c>
      <c r="G41" s="55">
        <v>0.1</v>
      </c>
      <c r="H41" s="54">
        <v>0</v>
      </c>
      <c r="I41" s="54">
        <v>0</v>
      </c>
      <c r="J41" s="54">
        <v>0</v>
      </c>
      <c r="K41" s="54">
        <f>F41</f>
        <v>36000</v>
      </c>
      <c r="L41" s="54">
        <f>O41</f>
        <v>26.360659999999999</v>
      </c>
      <c r="M41" s="54">
        <v>0</v>
      </c>
      <c r="N41" s="54">
        <v>0</v>
      </c>
      <c r="O41" s="54">
        <v>26.360659999999999</v>
      </c>
      <c r="P41" s="54">
        <v>0</v>
      </c>
      <c r="Q41" s="88">
        <f t="shared" ref="Q41:Q45" si="21">H41+K41-N41</f>
        <v>36000</v>
      </c>
      <c r="R41" s="54">
        <v>0</v>
      </c>
      <c r="S41" s="89">
        <v>0</v>
      </c>
    </row>
    <row r="42" spans="1:19" s="37" customFormat="1" ht="39.6" customHeight="1" x14ac:dyDescent="0.3">
      <c r="A42" s="136"/>
      <c r="B42" s="47" t="s">
        <v>12</v>
      </c>
      <c r="C42" s="46" t="s">
        <v>81</v>
      </c>
      <c r="D42" s="46" t="s">
        <v>6</v>
      </c>
      <c r="E42" s="45" t="s">
        <v>84</v>
      </c>
      <c r="F42" s="42">
        <v>36145</v>
      </c>
      <c r="G42" s="44">
        <v>0.1</v>
      </c>
      <c r="H42" s="42">
        <v>0</v>
      </c>
      <c r="I42" s="42">
        <v>0</v>
      </c>
      <c r="J42" s="42">
        <v>0</v>
      </c>
      <c r="K42" s="42">
        <f>F42</f>
        <v>36145</v>
      </c>
      <c r="L42" s="42">
        <f>O42</f>
        <v>13.628439999999999</v>
      </c>
      <c r="M42" s="42">
        <v>0</v>
      </c>
      <c r="N42" s="42">
        <v>0</v>
      </c>
      <c r="O42" s="42">
        <v>13.628439999999999</v>
      </c>
      <c r="P42" s="42">
        <v>0</v>
      </c>
      <c r="Q42" s="43">
        <f t="shared" si="21"/>
        <v>36145</v>
      </c>
      <c r="R42" s="42">
        <v>0</v>
      </c>
      <c r="S42" s="87">
        <v>0</v>
      </c>
    </row>
    <row r="43" spans="1:19" s="37" customFormat="1" ht="39.6" customHeight="1" x14ac:dyDescent="0.3">
      <c r="A43" s="136"/>
      <c r="B43" s="47" t="s">
        <v>16</v>
      </c>
      <c r="C43" s="46" t="s">
        <v>82</v>
      </c>
      <c r="D43" s="46" t="s">
        <v>4</v>
      </c>
      <c r="E43" s="45" t="s">
        <v>85</v>
      </c>
      <c r="F43" s="42">
        <v>78900</v>
      </c>
      <c r="G43" s="44">
        <v>0.1</v>
      </c>
      <c r="H43" s="42">
        <v>0</v>
      </c>
      <c r="I43" s="42">
        <v>0</v>
      </c>
      <c r="J43" s="42">
        <v>0</v>
      </c>
      <c r="K43" s="42">
        <f>F43</f>
        <v>78900</v>
      </c>
      <c r="L43" s="42">
        <f>O43</f>
        <v>21.12623</v>
      </c>
      <c r="M43" s="42">
        <v>0</v>
      </c>
      <c r="N43" s="42">
        <v>0</v>
      </c>
      <c r="O43" s="42">
        <v>21.12623</v>
      </c>
      <c r="P43" s="42">
        <v>0</v>
      </c>
      <c r="Q43" s="43">
        <f t="shared" si="21"/>
        <v>78900</v>
      </c>
      <c r="R43" s="42">
        <v>0</v>
      </c>
      <c r="S43" s="87">
        <v>0</v>
      </c>
    </row>
    <row r="44" spans="1:19" s="37" customFormat="1" ht="39.6" customHeight="1" x14ac:dyDescent="0.3">
      <c r="A44" s="136"/>
      <c r="B44" s="47" t="s">
        <v>10</v>
      </c>
      <c r="C44" s="46" t="s">
        <v>87</v>
      </c>
      <c r="D44" s="46" t="s">
        <v>6</v>
      </c>
      <c r="E44" s="45">
        <v>46736</v>
      </c>
      <c r="F44" s="42">
        <v>52400</v>
      </c>
      <c r="G44" s="44">
        <v>0.1</v>
      </c>
      <c r="H44" s="42">
        <v>0</v>
      </c>
      <c r="I44" s="42">
        <v>0</v>
      </c>
      <c r="J44" s="42">
        <v>0</v>
      </c>
      <c r="K44" s="42">
        <v>52400</v>
      </c>
      <c r="L44" s="42">
        <f t="shared" ref="L44:L45" si="22">O44</f>
        <v>3.7223999999999999</v>
      </c>
      <c r="M44" s="42">
        <v>0</v>
      </c>
      <c r="N44" s="42">
        <v>0</v>
      </c>
      <c r="O44" s="42">
        <v>3.7223999999999999</v>
      </c>
      <c r="P44" s="42">
        <v>0</v>
      </c>
      <c r="Q44" s="43">
        <f t="shared" si="21"/>
        <v>52400</v>
      </c>
      <c r="R44" s="42">
        <v>0</v>
      </c>
      <c r="S44" s="87">
        <v>0</v>
      </c>
    </row>
    <row r="45" spans="1:19" s="37" customFormat="1" ht="39.6" customHeight="1" thickBot="1" x14ac:dyDescent="0.35">
      <c r="A45" s="137"/>
      <c r="B45" s="53" t="s">
        <v>5</v>
      </c>
      <c r="C45" s="52" t="s">
        <v>88</v>
      </c>
      <c r="D45" s="52" t="s">
        <v>4</v>
      </c>
      <c r="E45" s="51">
        <v>46371</v>
      </c>
      <c r="F45" s="48">
        <v>44000</v>
      </c>
      <c r="G45" s="50">
        <v>0.1</v>
      </c>
      <c r="H45" s="48">
        <v>0</v>
      </c>
      <c r="I45" s="48">
        <v>0</v>
      </c>
      <c r="J45" s="48">
        <v>0</v>
      </c>
      <c r="K45" s="48">
        <v>44000</v>
      </c>
      <c r="L45" s="48">
        <f t="shared" si="22"/>
        <v>3.12568</v>
      </c>
      <c r="M45" s="48">
        <v>0</v>
      </c>
      <c r="N45" s="48">
        <v>0</v>
      </c>
      <c r="O45" s="48">
        <v>3.12568</v>
      </c>
      <c r="P45" s="48">
        <v>0</v>
      </c>
      <c r="Q45" s="49">
        <f t="shared" si="21"/>
        <v>44000</v>
      </c>
      <c r="R45" s="48">
        <v>0</v>
      </c>
      <c r="S45" s="92">
        <v>0</v>
      </c>
    </row>
    <row r="46" spans="1:19" s="37" customFormat="1" ht="27.75" customHeight="1" thickBot="1" x14ac:dyDescent="0.35">
      <c r="A46" s="117" t="s">
        <v>3</v>
      </c>
      <c r="B46" s="121"/>
      <c r="C46" s="121"/>
      <c r="D46" s="122"/>
      <c r="E46" s="81" t="s">
        <v>1</v>
      </c>
      <c r="F46" s="61">
        <f>SUM(F41:F45)</f>
        <v>247445</v>
      </c>
      <c r="G46" s="62" t="s">
        <v>1</v>
      </c>
      <c r="H46" s="61">
        <f t="shared" ref="H46:S46" si="23">SUM(H41:H45)</f>
        <v>0</v>
      </c>
      <c r="I46" s="61">
        <f t="shared" si="23"/>
        <v>0</v>
      </c>
      <c r="J46" s="61">
        <f t="shared" si="23"/>
        <v>0</v>
      </c>
      <c r="K46" s="61">
        <f t="shared" si="23"/>
        <v>247445</v>
      </c>
      <c r="L46" s="61">
        <f t="shared" si="23"/>
        <v>67.963409999999996</v>
      </c>
      <c r="M46" s="61">
        <f t="shared" si="23"/>
        <v>0</v>
      </c>
      <c r="N46" s="61">
        <f t="shared" si="23"/>
        <v>0</v>
      </c>
      <c r="O46" s="61">
        <f t="shared" si="23"/>
        <v>67.963409999999996</v>
      </c>
      <c r="P46" s="61">
        <f t="shared" si="23"/>
        <v>0</v>
      </c>
      <c r="Q46" s="61">
        <f t="shared" si="23"/>
        <v>247445</v>
      </c>
      <c r="R46" s="61">
        <f t="shared" si="23"/>
        <v>0</v>
      </c>
      <c r="S46" s="60">
        <f t="shared" si="23"/>
        <v>0</v>
      </c>
    </row>
    <row r="47" spans="1:19" s="33" customFormat="1" ht="32.25" customHeight="1" thickBot="1" x14ac:dyDescent="0.25">
      <c r="A47" s="138" t="s">
        <v>2</v>
      </c>
      <c r="B47" s="139"/>
      <c r="C47" s="139"/>
      <c r="D47" s="140"/>
      <c r="E47" s="36" t="s">
        <v>1</v>
      </c>
      <c r="F47" s="34">
        <f>F7+F15+F19+F22+F30+F35+F40+F46</f>
        <v>1830162.517</v>
      </c>
      <c r="G47" s="35" t="s">
        <v>1</v>
      </c>
      <c r="H47" s="34">
        <f>H7+H15+H19+H22+H30+H35+H40+H46</f>
        <v>1049104.35124</v>
      </c>
      <c r="I47" s="34">
        <f t="shared" ref="I47:S47" si="24">I7+I15+I19+I22+I30+I35+I40+I46</f>
        <v>0</v>
      </c>
      <c r="J47" s="34">
        <f t="shared" si="24"/>
        <v>0</v>
      </c>
      <c r="K47" s="34">
        <f t="shared" si="24"/>
        <v>247445</v>
      </c>
      <c r="L47" s="34">
        <f t="shared" si="24"/>
        <v>955.6642599999999</v>
      </c>
      <c r="M47" s="34">
        <f t="shared" si="24"/>
        <v>0</v>
      </c>
      <c r="N47" s="34">
        <f t="shared" si="24"/>
        <v>437496.4767</v>
      </c>
      <c r="O47" s="34">
        <f t="shared" si="24"/>
        <v>955.6642599999999</v>
      </c>
      <c r="P47" s="34">
        <f t="shared" si="24"/>
        <v>0</v>
      </c>
      <c r="Q47" s="34">
        <f t="shared" si="24"/>
        <v>859052.87453999999</v>
      </c>
      <c r="R47" s="34">
        <f t="shared" si="24"/>
        <v>0</v>
      </c>
      <c r="S47" s="85">
        <f t="shared" si="24"/>
        <v>0</v>
      </c>
    </row>
    <row r="48" spans="1:19" s="33" customFormat="1" ht="13.5" customHeight="1" x14ac:dyDescent="0.2">
      <c r="A48" s="79"/>
      <c r="B48" s="79"/>
      <c r="C48" s="79"/>
      <c r="D48" s="79"/>
      <c r="E48" s="80"/>
      <c r="F48" s="77"/>
      <c r="G48" s="78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</row>
    <row r="49" spans="1:19" ht="50.25" customHeight="1" x14ac:dyDescent="0.4">
      <c r="A49" s="142"/>
      <c r="B49" s="142"/>
      <c r="C49" s="142"/>
      <c r="D49" s="142"/>
      <c r="E49" s="142"/>
      <c r="F49" s="144"/>
      <c r="G49" s="145"/>
      <c r="H49" s="143"/>
      <c r="I49" s="143"/>
      <c r="J49" s="143"/>
      <c r="K49" s="107"/>
      <c r="L49" s="107"/>
      <c r="M49" s="32"/>
      <c r="N49" s="32"/>
      <c r="O49" s="32"/>
      <c r="P49" s="29"/>
    </row>
    <row r="50" spans="1:19" x14ac:dyDescent="0.3">
      <c r="B50" s="26"/>
      <c r="C50" s="25"/>
      <c r="D50" s="26"/>
      <c r="E50" s="23"/>
      <c r="F50" s="29"/>
      <c r="G50" s="31"/>
      <c r="H50" s="29"/>
      <c r="I50" s="29"/>
      <c r="J50" s="29"/>
      <c r="K50" s="29"/>
      <c r="L50" s="29"/>
      <c r="M50" s="29"/>
      <c r="N50" s="29"/>
      <c r="O50" s="29"/>
      <c r="P50" s="29"/>
      <c r="Q50" s="30"/>
      <c r="R50" s="29"/>
      <c r="S50" s="2"/>
    </row>
    <row r="51" spans="1:19" ht="24" customHeight="1" x14ac:dyDescent="0.3">
      <c r="A51" s="141"/>
      <c r="B51" s="141"/>
      <c r="C51" s="141"/>
      <c r="D51" s="24"/>
      <c r="E51" s="28"/>
      <c r="F51" s="15"/>
      <c r="G51" s="27"/>
      <c r="H51" s="14"/>
      <c r="I51" s="14"/>
      <c r="J51" s="14"/>
      <c r="K51" s="14"/>
      <c r="L51" s="14"/>
      <c r="M51" s="14"/>
      <c r="N51" s="14"/>
      <c r="O51" s="22"/>
      <c r="P51" s="22"/>
      <c r="Q51" s="15"/>
      <c r="R51" s="21"/>
      <c r="S51" s="2"/>
    </row>
    <row r="52" spans="1:19" x14ac:dyDescent="0.3">
      <c r="B52" s="20"/>
      <c r="C52" s="19"/>
      <c r="D52" s="18"/>
      <c r="E52" s="17"/>
      <c r="F52" s="15"/>
      <c r="G52" s="16"/>
      <c r="H52" s="14"/>
      <c r="I52" s="14"/>
      <c r="J52" s="14"/>
      <c r="K52" s="14"/>
      <c r="L52" s="14"/>
      <c r="M52" s="14"/>
      <c r="N52" s="14"/>
      <c r="O52" s="22"/>
      <c r="P52" s="22"/>
      <c r="Q52" s="22"/>
      <c r="R52" s="21"/>
      <c r="S52" s="2"/>
    </row>
    <row r="53" spans="1:19" x14ac:dyDescent="0.3">
      <c r="B53" s="20"/>
      <c r="C53" s="19"/>
      <c r="D53" s="18"/>
      <c r="E53" s="17"/>
      <c r="F53" s="15"/>
      <c r="G53" s="16"/>
      <c r="H53" s="15"/>
      <c r="I53" s="15"/>
      <c r="J53" s="15"/>
      <c r="K53" s="14"/>
      <c r="L53" s="14"/>
      <c r="M53" s="14"/>
      <c r="N53" s="14"/>
      <c r="O53" s="14"/>
      <c r="P53" s="14"/>
      <c r="Q53" s="14"/>
      <c r="R53" s="14"/>
      <c r="S53" s="14"/>
    </row>
    <row r="54" spans="1:19" x14ac:dyDescent="0.3">
      <c r="B54" s="10"/>
      <c r="C54" s="9"/>
      <c r="D54" s="8"/>
      <c r="E54" s="12"/>
      <c r="F54" s="11"/>
      <c r="R54" s="11"/>
    </row>
    <row r="55" spans="1:19" x14ac:dyDescent="0.3">
      <c r="B55" s="10"/>
      <c r="C55" s="9"/>
      <c r="D55" s="8"/>
      <c r="E55" s="12"/>
      <c r="F55" s="11"/>
      <c r="R55" s="11"/>
      <c r="S55" s="1"/>
    </row>
    <row r="56" spans="1:19" x14ac:dyDescent="0.3">
      <c r="B56" s="10"/>
      <c r="C56" s="9"/>
      <c r="D56" s="8"/>
      <c r="E56" s="12"/>
      <c r="F56" s="11"/>
      <c r="R56" s="11"/>
      <c r="S56" s="1"/>
    </row>
    <row r="57" spans="1:19" x14ac:dyDescent="0.3">
      <c r="B57" s="10"/>
      <c r="C57" s="9"/>
      <c r="D57" s="8"/>
      <c r="E57" s="12"/>
      <c r="F57" s="11"/>
      <c r="R57" s="11"/>
      <c r="S57" s="1"/>
    </row>
    <row r="58" spans="1:19" x14ac:dyDescent="0.3">
      <c r="B58" s="10"/>
      <c r="C58" s="9"/>
      <c r="D58" s="8"/>
      <c r="E58" s="12"/>
      <c r="F58" s="11"/>
      <c r="R58" s="11"/>
      <c r="S58" s="1"/>
    </row>
    <row r="59" spans="1:19" x14ac:dyDescent="0.3">
      <c r="B59" s="10"/>
      <c r="C59" s="13"/>
      <c r="D59" s="8"/>
      <c r="E59" s="12"/>
      <c r="F59" s="11"/>
      <c r="R59" s="11"/>
      <c r="S59" s="1"/>
    </row>
    <row r="60" spans="1:19" x14ac:dyDescent="0.3">
      <c r="B60" s="10"/>
      <c r="C60" s="9"/>
      <c r="D60" s="8"/>
      <c r="E60" s="12"/>
      <c r="F60" s="11"/>
      <c r="R60" s="11"/>
      <c r="S60" s="1"/>
    </row>
    <row r="61" spans="1:19" x14ac:dyDescent="0.3">
      <c r="B61" s="10"/>
      <c r="C61" s="9"/>
      <c r="D61" s="8"/>
      <c r="E61" s="12"/>
      <c r="F61" s="11"/>
      <c r="R61" s="11"/>
      <c r="S61" s="1"/>
    </row>
    <row r="62" spans="1:19" x14ac:dyDescent="0.3">
      <c r="B62" s="10"/>
      <c r="C62" s="9"/>
      <c r="D62" s="8"/>
      <c r="E62" s="12"/>
      <c r="F62" s="11"/>
      <c r="R62" s="11"/>
      <c r="S62" s="1"/>
    </row>
    <row r="63" spans="1:19" x14ac:dyDescent="0.3">
      <c r="B63" s="10"/>
      <c r="C63" s="9"/>
      <c r="D63" s="8"/>
      <c r="E63" s="12"/>
      <c r="F63" s="11"/>
      <c r="S63" s="1"/>
    </row>
    <row r="64" spans="1:19" x14ac:dyDescent="0.3">
      <c r="B64" s="10"/>
      <c r="C64" s="9"/>
      <c r="D64" s="8"/>
      <c r="E64" s="12"/>
      <c r="F64" s="11"/>
      <c r="S64" s="1"/>
    </row>
    <row r="65" spans="2:19" x14ac:dyDescent="0.3">
      <c r="B65" s="10"/>
      <c r="C65" s="9"/>
      <c r="D65" s="8"/>
      <c r="E65" s="12"/>
      <c r="F65" s="11"/>
      <c r="S65" s="1"/>
    </row>
    <row r="66" spans="2:19" x14ac:dyDescent="0.3">
      <c r="B66" s="10"/>
      <c r="C66" s="9"/>
      <c r="D66" s="8"/>
      <c r="E66" s="12"/>
      <c r="F66" s="11"/>
      <c r="S66" s="1"/>
    </row>
    <row r="67" spans="2:19" x14ac:dyDescent="0.3">
      <c r="B67" s="10"/>
      <c r="C67" s="9"/>
      <c r="D67" s="8"/>
      <c r="E67" s="12"/>
      <c r="F67" s="11"/>
      <c r="S67" s="1"/>
    </row>
    <row r="68" spans="2:19" x14ac:dyDescent="0.3">
      <c r="B68" s="10"/>
      <c r="C68" s="9"/>
      <c r="D68" s="8"/>
      <c r="E68" s="12"/>
      <c r="F68" s="11"/>
      <c r="S68" s="1"/>
    </row>
    <row r="69" spans="2:19" x14ac:dyDescent="0.3">
      <c r="B69" s="10"/>
      <c r="C69" s="9"/>
      <c r="D69" s="8"/>
      <c r="E69" s="12"/>
      <c r="F69" s="11"/>
      <c r="S69" s="1"/>
    </row>
    <row r="70" spans="2:19" x14ac:dyDescent="0.3">
      <c r="B70" s="10"/>
      <c r="C70" s="9"/>
      <c r="D70" s="8"/>
      <c r="E70" s="12"/>
      <c r="F70" s="11"/>
      <c r="S70" s="1"/>
    </row>
    <row r="71" spans="2:19" x14ac:dyDescent="0.3">
      <c r="B71" s="10"/>
      <c r="C71" s="9"/>
      <c r="D71" s="8"/>
      <c r="E71" s="12"/>
      <c r="F71" s="1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2:19" x14ac:dyDescent="0.3">
      <c r="B72" s="10"/>
      <c r="C72" s="9"/>
      <c r="D72" s="8"/>
      <c r="E72" s="12"/>
      <c r="F72" s="1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2:19" x14ac:dyDescent="0.3">
      <c r="B73" s="10"/>
      <c r="C73" s="9"/>
      <c r="D73" s="8"/>
      <c r="E73" s="12"/>
      <c r="F73" s="1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2:19" x14ac:dyDescent="0.3">
      <c r="B74" s="10"/>
      <c r="C74" s="9"/>
      <c r="D74" s="8"/>
      <c r="E74" s="12"/>
      <c r="F74" s="1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2:19" x14ac:dyDescent="0.3">
      <c r="B75" s="10"/>
      <c r="C75" s="9"/>
      <c r="D75" s="8"/>
      <c r="E75" s="12"/>
      <c r="F75" s="1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2:19" x14ac:dyDescent="0.3">
      <c r="B76" s="10"/>
      <c r="C76" s="9"/>
      <c r="D76" s="8"/>
      <c r="E76" s="12"/>
      <c r="F76" s="1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2:19" x14ac:dyDescent="0.3">
      <c r="B77" s="10"/>
      <c r="C77" s="9"/>
      <c r="D77" s="8"/>
      <c r="E77" s="12"/>
      <c r="F77" s="1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2:19" x14ac:dyDescent="0.3">
      <c r="B78" s="10"/>
      <c r="C78" s="9"/>
      <c r="D78" s="8"/>
      <c r="E78" s="7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2:19" x14ac:dyDescent="0.3">
      <c r="B79" s="10"/>
      <c r="C79" s="9"/>
      <c r="D79" s="8"/>
      <c r="E79" s="7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2:19" x14ac:dyDescent="0.3">
      <c r="B80" s="10"/>
      <c r="C80" s="9"/>
      <c r="D80" s="8"/>
      <c r="E80" s="7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2:19" x14ac:dyDescent="0.3">
      <c r="B81" s="10"/>
      <c r="C81" s="9"/>
      <c r="D81" s="8"/>
      <c r="E81" s="7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2:19" x14ac:dyDescent="0.3">
      <c r="B82" s="10"/>
      <c r="C82" s="9"/>
      <c r="D82" s="8"/>
      <c r="E82" s="7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2:19" x14ac:dyDescent="0.3">
      <c r="B83" s="10"/>
      <c r="C83" s="9"/>
      <c r="D83" s="8"/>
      <c r="E83" s="7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2:19" x14ac:dyDescent="0.3">
      <c r="B84" s="10"/>
      <c r="C84" s="9"/>
      <c r="D84" s="8"/>
      <c r="E84" s="7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2:19" x14ac:dyDescent="0.3">
      <c r="B85" s="10"/>
      <c r="C85" s="9"/>
      <c r="D85" s="8"/>
      <c r="E85" s="7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2:19" x14ac:dyDescent="0.3">
      <c r="B86" s="10"/>
      <c r="C86" s="9"/>
      <c r="D86" s="8"/>
      <c r="E86" s="7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2:19" x14ac:dyDescent="0.3">
      <c r="B87" s="10"/>
      <c r="C87" s="9"/>
      <c r="D87" s="8"/>
      <c r="E87" s="7"/>
      <c r="F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2:19" x14ac:dyDescent="0.3">
      <c r="B88" s="10"/>
      <c r="C88" s="9"/>
      <c r="D88" s="8"/>
      <c r="E88" s="7"/>
      <c r="F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2:19" x14ac:dyDescent="0.3">
      <c r="B89" s="10"/>
      <c r="C89" s="9"/>
      <c r="D89" s="8"/>
      <c r="E89" s="7"/>
      <c r="F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2:19" x14ac:dyDescent="0.3">
      <c r="B90" s="10"/>
      <c r="C90" s="9"/>
      <c r="D90" s="8"/>
      <c r="E90" s="7"/>
      <c r="F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2:19" x14ac:dyDescent="0.3">
      <c r="B91" s="10"/>
      <c r="C91" s="9"/>
      <c r="D91" s="8"/>
      <c r="E91" s="7"/>
      <c r="F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2:19" x14ac:dyDescent="0.3">
      <c r="B92" s="10"/>
      <c r="C92" s="9"/>
      <c r="D92" s="8"/>
      <c r="E92" s="7"/>
      <c r="F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2:19" x14ac:dyDescent="0.3">
      <c r="C93" s="6"/>
      <c r="E93" s="7"/>
      <c r="F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2:19" x14ac:dyDescent="0.3">
      <c r="C94" s="6"/>
      <c r="E94" s="7"/>
      <c r="F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2:19" x14ac:dyDescent="0.3">
      <c r="C95" s="6"/>
      <c r="E95" s="7"/>
      <c r="F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2:19" x14ac:dyDescent="0.3">
      <c r="C96" s="6"/>
      <c r="E96" s="7"/>
      <c r="F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2:19" x14ac:dyDescent="0.3">
      <c r="C97" s="6"/>
      <c r="E97" s="7"/>
      <c r="F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2:19" x14ac:dyDescent="0.3">
      <c r="C98" s="6"/>
      <c r="E98" s="7"/>
      <c r="F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2:19" x14ac:dyDescent="0.3">
      <c r="C99" s="6"/>
      <c r="E99" s="7"/>
      <c r="F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2:19" x14ac:dyDescent="0.3">
      <c r="C100" s="6"/>
      <c r="E100" s="7"/>
      <c r="F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2:19" x14ac:dyDescent="0.3">
      <c r="C101" s="6"/>
      <c r="E101" s="7"/>
      <c r="F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2:19" x14ac:dyDescent="0.3">
      <c r="C102" s="6"/>
      <c r="F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2:19" x14ac:dyDescent="0.3">
      <c r="B103" s="1"/>
      <c r="C103" s="6"/>
      <c r="F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2:19" x14ac:dyDescent="0.3">
      <c r="B104" s="1"/>
      <c r="C104" s="6"/>
      <c r="F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2:19" x14ac:dyDescent="0.3">
      <c r="B105" s="1"/>
      <c r="C105" s="6"/>
      <c r="F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2:19" x14ac:dyDescent="0.3">
      <c r="B106" s="1"/>
      <c r="C106" s="6"/>
      <c r="F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2:19" x14ac:dyDescent="0.3">
      <c r="B107" s="1"/>
      <c r="C107" s="6"/>
      <c r="F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2:19" x14ac:dyDescent="0.3">
      <c r="B108" s="1"/>
      <c r="C108" s="6"/>
      <c r="F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2:19" x14ac:dyDescent="0.3">
      <c r="B109" s="1"/>
      <c r="C109" s="6"/>
      <c r="F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2:19" x14ac:dyDescent="0.3">
      <c r="B110" s="1"/>
      <c r="C110" s="6"/>
      <c r="F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2:19" x14ac:dyDescent="0.3">
      <c r="B111" s="1"/>
      <c r="C111" s="6"/>
      <c r="F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2:19" x14ac:dyDescent="0.3">
      <c r="B112" s="1"/>
      <c r="C112" s="6"/>
      <c r="F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2:19" x14ac:dyDescent="0.3">
      <c r="B113" s="1"/>
      <c r="C113" s="6"/>
      <c r="F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2:19" x14ac:dyDescent="0.3">
      <c r="B114" s="1"/>
      <c r="C114" s="6"/>
      <c r="F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2:19" x14ac:dyDescent="0.3">
      <c r="B115" s="1"/>
      <c r="C115" s="6"/>
      <c r="F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2:19" x14ac:dyDescent="0.3">
      <c r="B116" s="1"/>
      <c r="C116" s="6"/>
      <c r="F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2:19" x14ac:dyDescent="0.3">
      <c r="B117" s="1"/>
      <c r="C117" s="6"/>
      <c r="F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2:19" x14ac:dyDescent="0.3">
      <c r="B118" s="1"/>
      <c r="C118" s="6"/>
      <c r="F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2:19" x14ac:dyDescent="0.3">
      <c r="B119" s="1"/>
      <c r="C119" s="6"/>
      <c r="F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2:19" x14ac:dyDescent="0.3">
      <c r="B120" s="1"/>
      <c r="C120" s="6"/>
      <c r="F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2:19" x14ac:dyDescent="0.3">
      <c r="B121" s="1"/>
      <c r="C121" s="6"/>
      <c r="F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2:19" x14ac:dyDescent="0.3">
      <c r="B122" s="1"/>
      <c r="C122" s="6"/>
      <c r="F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2:19" x14ac:dyDescent="0.3">
      <c r="B123" s="1"/>
      <c r="C123" s="6"/>
      <c r="F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2:19" x14ac:dyDescent="0.3">
      <c r="B124" s="1"/>
      <c r="C124" s="6"/>
      <c r="F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2:19" x14ac:dyDescent="0.3">
      <c r="B125" s="1"/>
      <c r="C125" s="6"/>
      <c r="F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2:19" x14ac:dyDescent="0.3">
      <c r="B126" s="1"/>
      <c r="C126" s="6"/>
      <c r="F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2:19" x14ac:dyDescent="0.3">
      <c r="B127" s="1"/>
      <c r="C127" s="6"/>
      <c r="F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2:19" x14ac:dyDescent="0.3">
      <c r="B128" s="1"/>
      <c r="C128" s="6"/>
      <c r="F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2:19" x14ac:dyDescent="0.3">
      <c r="B129" s="1"/>
      <c r="C129" s="6"/>
      <c r="F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2:19" x14ac:dyDescent="0.3">
      <c r="B130" s="1"/>
      <c r="C130" s="6"/>
      <c r="F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2:19" x14ac:dyDescent="0.3">
      <c r="B131" s="1"/>
      <c r="C131" s="6"/>
      <c r="F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2:19" x14ac:dyDescent="0.3">
      <c r="B132" s="1"/>
      <c r="C132" s="6"/>
      <c r="F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2:19" x14ac:dyDescent="0.3">
      <c r="B133" s="1"/>
      <c r="C133" s="6"/>
      <c r="F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2:19" x14ac:dyDescent="0.3">
      <c r="B134" s="1"/>
      <c r="C134" s="6"/>
      <c r="F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2:19" x14ac:dyDescent="0.3">
      <c r="B135" s="1"/>
      <c r="C135" s="6"/>
      <c r="F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2:19" x14ac:dyDescent="0.3">
      <c r="B136" s="1"/>
      <c r="C136" s="6"/>
      <c r="F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2:19" x14ac:dyDescent="0.3">
      <c r="B137" s="1"/>
      <c r="C137" s="6"/>
      <c r="F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2:19" x14ac:dyDescent="0.3">
      <c r="B138" s="1"/>
      <c r="C138" s="6"/>
      <c r="F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2:19" x14ac:dyDescent="0.3">
      <c r="B139" s="1"/>
      <c r="C139" s="6"/>
      <c r="F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2:19" x14ac:dyDescent="0.3">
      <c r="B140" s="1"/>
      <c r="C140" s="6"/>
      <c r="F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2:19" x14ac:dyDescent="0.3">
      <c r="B141" s="1"/>
      <c r="C141" s="6"/>
      <c r="F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2:19" x14ac:dyDescent="0.3">
      <c r="B142" s="1"/>
      <c r="C142" s="6"/>
      <c r="F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2:19" x14ac:dyDescent="0.3">
      <c r="B143" s="1"/>
      <c r="C143" s="6"/>
      <c r="F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2:19" x14ac:dyDescent="0.3">
      <c r="B144" s="1"/>
      <c r="C144" s="6"/>
      <c r="F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2:19" x14ac:dyDescent="0.3">
      <c r="B145" s="1"/>
      <c r="C145" s="6"/>
      <c r="F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</sheetData>
  <customSheetViews>
    <customSheetView guid="{6164CB86-3E5F-4C95-9DFB-5AABCCB02321}" scale="60" showPageBreaks="1" fitToPage="1">
      <selection activeCell="A6" sqref="A6:S6"/>
      <pageMargins left="0.31" right="0.15748031496062992" top="0.19685039370078741" bottom="0.65" header="0.15748031496062992" footer="0.15748031496062992"/>
      <pageSetup paperSize="8" scale="67" fitToHeight="3" orientation="landscape" r:id="rId1"/>
      <headerFooter scaleWithDoc="0" alignWithMargins="0"/>
    </customSheetView>
    <customSheetView guid="{A5545E0E-2F1A-4684-B881-6C8D983930E8}" scale="60" fitToPage="1" topLeftCell="A67">
      <selection activeCell="D82" sqref="D82:D83"/>
      <pageMargins left="0.31" right="0.15748031496062992" top="0.19685039370078741" bottom="0.23622047244094491" header="0.15748031496062992" footer="0.15748031496062992"/>
      <pageSetup paperSize="8" scale="64" fitToHeight="3" orientation="landscape" r:id="rId2"/>
      <headerFooter scaleWithDoc="0" alignWithMargins="0"/>
    </customSheetView>
    <customSheetView guid="{188E101A-8B2D-4D76-9BBF-5EEB8873E4C6}" scale="80" fitToPage="1" topLeftCell="A58">
      <selection activeCell="N73" sqref="N73"/>
      <pageMargins left="0.31" right="0.15748031496062992" top="0.19685039370078741" bottom="0.65" header="0.15748031496062992" footer="0.15748031496062992"/>
      <pageSetup paperSize="8" scale="67" fitToHeight="3" orientation="landscape" r:id="rId3"/>
      <headerFooter scaleWithDoc="0" alignWithMargins="0"/>
    </customSheetView>
  </customSheetViews>
  <mergeCells count="31">
    <mergeCell ref="A47:D47"/>
    <mergeCell ref="A23:A29"/>
    <mergeCell ref="A22:D22"/>
    <mergeCell ref="A19:D19"/>
    <mergeCell ref="H3:J3"/>
    <mergeCell ref="A1:S1"/>
    <mergeCell ref="A3:A4"/>
    <mergeCell ref="R2:S2"/>
    <mergeCell ref="N3:P3"/>
    <mergeCell ref="E3:E4"/>
    <mergeCell ref="L3:M3"/>
    <mergeCell ref="Q3:S3"/>
    <mergeCell ref="F3:F4"/>
    <mergeCell ref="B3:B4"/>
    <mergeCell ref="K3:K4"/>
    <mergeCell ref="C3:C4"/>
    <mergeCell ref="D3:D4"/>
    <mergeCell ref="G3:G4"/>
    <mergeCell ref="A5:A6"/>
    <mergeCell ref="A16:A18"/>
    <mergeCell ref="A35:D35"/>
    <mergeCell ref="A30:D30"/>
    <mergeCell ref="A8:A14"/>
    <mergeCell ref="A40:D40"/>
    <mergeCell ref="A36:A39"/>
    <mergeCell ref="A7:D7"/>
    <mergeCell ref="A31:A34"/>
    <mergeCell ref="A46:D46"/>
    <mergeCell ref="A15:D15"/>
    <mergeCell ref="A20:A21"/>
    <mergeCell ref="A41:A45"/>
  </mergeCells>
  <pageMargins left="0.31" right="0.15748031496062992" top="0.56000000000000005" bottom="0.31" header="0.15748031496062992" footer="0.15748031496062992"/>
  <pageSetup paperSize="8" scale="69" fitToHeight="3" orientation="landscape" r:id="rId4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Кред Муниципалам</vt:lpstr>
      <vt:lpstr>'Кред Муниципалам'!Заголовки_для_печати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Капвложения 1998 год</dc:title>
  <dc:creator>Кузнецов</dc:creator>
  <cp:lastModifiedBy>Мурахтанова Ю.В.</cp:lastModifiedBy>
  <cp:lastPrinted>2025-05-29T10:53:43Z</cp:lastPrinted>
  <dcterms:created xsi:type="dcterms:W3CDTF">2000-11-13T06:07:56Z</dcterms:created>
  <dcterms:modified xsi:type="dcterms:W3CDTF">2025-05-29T10:53:44Z</dcterms:modified>
</cp:coreProperties>
</file>